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<sst xmlns="http://schemas.openxmlformats.org/spreadsheetml/2006/main" count="45" uniqueCount="44">
  <si>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編號：305</t>
  </si>
  <si>
    <t>中  原  大  學</t>
  </si>
  <si>
    <t>收入預算明細表</t>
  </si>
  <si>
    <t>中華民國九十五學年度</t>
  </si>
  <si>
    <t>單位：元            全1頁第1頁</t>
  </si>
  <si>
    <t>前 年 度</t>
  </si>
  <si>
    <t>科         目</t>
  </si>
  <si>
    <t>本 年 度</t>
  </si>
  <si>
    <t>上年度估</t>
  </si>
  <si>
    <t>本年度預算與上年度估計決算比較</t>
  </si>
  <si>
    <t>說              明</t>
  </si>
  <si>
    <t>編號</t>
  </si>
  <si>
    <t>名     稱</t>
  </si>
  <si>
    <t>預 算 數</t>
  </si>
  <si>
    <t>計決算數</t>
  </si>
  <si>
    <r>
      <t>差異</t>
    </r>
    <r>
      <rPr>
        <sz val="8"/>
        <rFont val="標楷體"/>
        <family val="4"/>
      </rPr>
      <t>(本年預-上估決)</t>
    </r>
  </si>
  <si>
    <t>%</t>
  </si>
  <si>
    <t>學雜費收入</t>
  </si>
  <si>
    <t xml:space="preserve">  學費收入</t>
  </si>
  <si>
    <t xml:space="preserve">  雜費收入</t>
  </si>
  <si>
    <t>4112</t>
  </si>
  <si>
    <t xml:space="preserve">  電腦實習費收入</t>
  </si>
  <si>
    <t xml:space="preserve">  住宿費收入</t>
  </si>
  <si>
    <t xml:space="preserve">  語言實習費收入</t>
  </si>
  <si>
    <t>推廣教育收入</t>
  </si>
  <si>
    <t>建教合作收入</t>
  </si>
  <si>
    <t>補助及捐贈收入</t>
  </si>
  <si>
    <t xml:space="preserve">  補助收入</t>
  </si>
  <si>
    <t xml:space="preserve">  捐贈收入</t>
  </si>
  <si>
    <t>作業收益</t>
  </si>
  <si>
    <t>財務收入</t>
  </si>
  <si>
    <t xml:space="preserve">  利息收入</t>
  </si>
  <si>
    <t>其他收入</t>
  </si>
  <si>
    <t xml:space="preserve">  退休撫卹基金收入</t>
  </si>
  <si>
    <t xml:space="preserve">  試務收入</t>
  </si>
  <si>
    <t>4194</t>
  </si>
  <si>
    <t xml:space="preserve">  雜項收入</t>
  </si>
  <si>
    <t>4196</t>
  </si>
  <si>
    <t xml:space="preserve">  管理費收入</t>
  </si>
  <si>
    <t>4197</t>
  </si>
  <si>
    <t xml:space="preserve">  暑修收入</t>
  </si>
  <si>
    <t>決 算 數</t>
  </si>
  <si>
    <t xml:space="preserve">  詳如次頁--補充說明</t>
  </si>
  <si>
    <t>合          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</si>
</sst>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3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2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11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3" fillId="0" borderId="0" xfId="15" applyNumberFormat="1" applyFont="1" applyAlignment="1">
      <alignment vertical="center"/>
      <protection/>
    </xf>
    <xf numFmtId="176" fontId="6" fillId="0" borderId="0" xfId="15" applyNumberFormat="1" applyFont="1" applyAlignment="1">
      <alignment vertical="center"/>
      <protection/>
    </xf>
    <xf numFmtId="176" fontId="10" fillId="0" borderId="0" xfId="15" applyNumberFormat="1" applyFont="1" applyAlignment="1">
      <alignment vertical="center"/>
      <protection/>
    </xf>
    <xf numFmtId="176" fontId="6" fillId="0" borderId="0" xfId="16" applyNumberFormat="1" applyFont="1" applyBorder="1" applyAlignment="1">
      <alignment horizontal="right" vertical="center"/>
    </xf>
    <xf numFmtId="176" fontId="6" fillId="0" borderId="1" xfId="15" applyNumberFormat="1" applyFont="1" applyBorder="1" applyAlignment="1">
      <alignment horizontal="center" vertical="center"/>
      <protection/>
    </xf>
    <xf numFmtId="176" fontId="6" fillId="0" borderId="2" xfId="15" applyNumberFormat="1" applyFont="1" applyBorder="1" applyAlignment="1">
      <alignment horizontal="center" vertical="center"/>
      <protection/>
    </xf>
    <xf numFmtId="176" fontId="6" fillId="0" borderId="3" xfId="15" applyNumberFormat="1" applyFont="1" applyBorder="1" applyAlignment="1">
      <alignment horizontal="center" vertical="center"/>
      <protection/>
    </xf>
    <xf numFmtId="176" fontId="13" fillId="0" borderId="2" xfId="15" applyNumberFormat="1" applyFont="1" applyBorder="1" applyAlignment="1">
      <alignment horizontal="center" vertical="center"/>
      <protection/>
    </xf>
    <xf numFmtId="176" fontId="14" fillId="0" borderId="4" xfId="16" applyNumberFormat="1" applyFont="1" applyBorder="1" applyAlignment="1">
      <alignment vertical="center"/>
    </xf>
    <xf numFmtId="176" fontId="6" fillId="0" borderId="5" xfId="15" applyNumberFormat="1" applyFont="1" applyBorder="1" applyAlignment="1">
      <alignment vertical="center"/>
      <protection/>
    </xf>
    <xf numFmtId="176" fontId="14" fillId="0" borderId="5" xfId="16" applyNumberFormat="1" applyFont="1" applyBorder="1" applyAlignment="1">
      <alignment vertical="center"/>
    </xf>
    <xf numFmtId="176" fontId="6" fillId="0" borderId="5" xfId="16" applyNumberFormat="1" applyFont="1" applyBorder="1" applyAlignment="1">
      <alignment vertical="center"/>
    </xf>
    <xf numFmtId="10" fontId="6" fillId="0" borderId="5" xfId="19" applyNumberFormat="1" applyFont="1" applyBorder="1" applyAlignment="1">
      <alignment horizontal="right" vertical="center"/>
    </xf>
    <xf numFmtId="0" fontId="4" fillId="0" borderId="6" xfId="15" applyFont="1" applyBorder="1" applyAlignment="1">
      <alignment vertical="center"/>
      <protection/>
    </xf>
    <xf numFmtId="176" fontId="6" fillId="0" borderId="4" xfId="16" applyNumberFormat="1" applyFont="1" applyBorder="1" applyAlignment="1">
      <alignment vertical="center"/>
    </xf>
    <xf numFmtId="176" fontId="6" fillId="0" borderId="4" xfId="15" applyNumberFormat="1" applyFont="1" applyBorder="1" applyAlignment="1">
      <alignment vertical="center"/>
      <protection/>
    </xf>
    <xf numFmtId="0" fontId="11" fillId="0" borderId="6" xfId="15" applyFont="1" applyBorder="1">
      <alignment/>
      <protection/>
    </xf>
    <xf numFmtId="49" fontId="6" fillId="0" borderId="7" xfId="15" applyNumberFormat="1" applyFont="1" applyBorder="1" applyAlignment="1">
      <alignment horizontal="center" vertical="center"/>
      <protection/>
    </xf>
    <xf numFmtId="176" fontId="14" fillId="0" borderId="0" xfId="16" applyNumberFormat="1" applyFont="1" applyBorder="1" applyAlignment="1">
      <alignment vertical="center"/>
    </xf>
    <xf numFmtId="176" fontId="6" fillId="0" borderId="0" xfId="16" applyNumberFormat="1" applyFont="1" applyBorder="1" applyAlignment="1">
      <alignment vertical="center"/>
    </xf>
    <xf numFmtId="176" fontId="6" fillId="0" borderId="0" xfId="15" applyNumberFormat="1" applyFont="1" applyBorder="1" applyAlignment="1">
      <alignment vertical="center"/>
      <protection/>
    </xf>
    <xf numFmtId="176" fontId="6" fillId="0" borderId="8" xfId="15" applyNumberFormat="1" applyFont="1" applyBorder="1" applyAlignment="1">
      <alignment horizontal="center" vertical="center"/>
      <protection/>
    </xf>
    <xf numFmtId="176" fontId="6" fillId="0" borderId="9" xfId="15" applyNumberFormat="1" applyFont="1" applyBorder="1" applyAlignment="1">
      <alignment horizontal="center" vertical="center"/>
      <protection/>
    </xf>
    <xf numFmtId="176" fontId="6" fillId="0" borderId="10" xfId="15" applyNumberFormat="1" applyFont="1" applyBorder="1" applyAlignment="1">
      <alignment horizontal="center" vertical="center"/>
      <protection/>
    </xf>
    <xf numFmtId="176" fontId="14" fillId="0" borderId="5" xfId="15" applyNumberFormat="1" applyFont="1" applyBorder="1" applyAlignment="1">
      <alignment vertical="center"/>
      <protection/>
    </xf>
    <xf numFmtId="0" fontId="15" fillId="0" borderId="6" xfId="15" applyFont="1" applyBorder="1" applyAlignment="1">
      <alignment vertical="center"/>
      <protection/>
    </xf>
    <xf numFmtId="176" fontId="11" fillId="0" borderId="11" xfId="15" applyNumberFormat="1" applyFont="1" applyBorder="1" applyAlignment="1">
      <alignment horizontal="center" vertical="center"/>
      <protection/>
    </xf>
    <xf numFmtId="176" fontId="11" fillId="0" borderId="12" xfId="15" applyNumberFormat="1" applyFont="1" applyBorder="1" applyAlignment="1">
      <alignment horizontal="center" vertical="center"/>
      <protection/>
    </xf>
    <xf numFmtId="176" fontId="7" fillId="0" borderId="0" xfId="15" applyNumberFormat="1" applyFont="1" applyAlignment="1">
      <alignment horizontal="center" vertical="center"/>
      <protection/>
    </xf>
    <xf numFmtId="176" fontId="8" fillId="0" borderId="0" xfId="15" applyNumberFormat="1" applyFont="1" applyAlignment="1">
      <alignment horizontal="center" vertical="center"/>
      <protection/>
    </xf>
    <xf numFmtId="176" fontId="6" fillId="0" borderId="13" xfId="15" applyNumberFormat="1" applyFont="1" applyBorder="1" applyAlignment="1">
      <alignment horizontal="center" vertical="center"/>
      <protection/>
    </xf>
    <xf numFmtId="176" fontId="6" fillId="0" borderId="14" xfId="15" applyNumberFormat="1" applyFont="1" applyBorder="1" applyAlignment="1">
      <alignment horizontal="center" vertical="center"/>
      <protection/>
    </xf>
    <xf numFmtId="176" fontId="6" fillId="0" borderId="15" xfId="15" applyNumberFormat="1" applyFont="1" applyBorder="1" applyAlignment="1">
      <alignment horizontal="center" vertical="center"/>
      <protection/>
    </xf>
    <xf numFmtId="176" fontId="6" fillId="0" borderId="16" xfId="15" applyNumberFormat="1" applyFont="1" applyBorder="1" applyAlignment="1">
      <alignment horizontal="center" vertical="center"/>
      <protection/>
    </xf>
    <xf numFmtId="176" fontId="9" fillId="0" borderId="0" xfId="15" applyNumberFormat="1" applyFont="1" applyAlignment="1">
      <alignment horizontal="center" vertical="center"/>
      <protection/>
    </xf>
    <xf numFmtId="176" fontId="16" fillId="0" borderId="4" xfId="16" applyNumberFormat="1" applyFont="1" applyBorder="1" applyAlignment="1">
      <alignment vertical="center"/>
    </xf>
    <xf numFmtId="176" fontId="16" fillId="0" borderId="0" xfId="16" applyNumberFormat="1" applyFont="1" applyBorder="1" applyAlignment="1">
      <alignment vertical="center"/>
    </xf>
    <xf numFmtId="176" fontId="16" fillId="0" borderId="5" xfId="16" applyNumberFormat="1" applyFont="1" applyBorder="1" applyAlignment="1">
      <alignment vertical="center"/>
    </xf>
    <xf numFmtId="176" fontId="17" fillId="0" borderId="5" xfId="16" applyNumberFormat="1" applyFont="1" applyBorder="1" applyAlignment="1">
      <alignment vertical="center"/>
    </xf>
    <xf numFmtId="10" fontId="17" fillId="0" borderId="5" xfId="19" applyNumberFormat="1" applyFont="1" applyBorder="1" applyAlignment="1">
      <alignment horizontal="right" vertical="center"/>
    </xf>
    <xf numFmtId="176" fontId="17" fillId="0" borderId="4" xfId="16" applyNumberFormat="1" applyFont="1" applyBorder="1" applyAlignment="1">
      <alignment vertical="center"/>
    </xf>
    <xf numFmtId="176" fontId="17" fillId="0" borderId="0" xfId="16" applyNumberFormat="1" applyFont="1" applyBorder="1" applyAlignment="1">
      <alignment vertical="center"/>
    </xf>
    <xf numFmtId="49" fontId="17" fillId="0" borderId="7" xfId="15" applyNumberFormat="1" applyFont="1" applyBorder="1" applyAlignment="1">
      <alignment horizontal="left" vertical="center"/>
      <protection/>
    </xf>
    <xf numFmtId="176" fontId="17" fillId="0" borderId="5" xfId="15" applyNumberFormat="1" applyFont="1" applyBorder="1" applyAlignment="1">
      <alignment vertical="center"/>
      <protection/>
    </xf>
    <xf numFmtId="176" fontId="17" fillId="0" borderId="17" xfId="16" applyNumberFormat="1" applyFont="1" applyBorder="1" applyAlignment="1">
      <alignment vertical="center"/>
    </xf>
    <xf numFmtId="176" fontId="17" fillId="0" borderId="18" xfId="15" applyNumberFormat="1" applyFont="1" applyBorder="1" applyAlignment="1">
      <alignment horizontal="center" vertical="center"/>
      <protection/>
    </xf>
    <xf numFmtId="176" fontId="17" fillId="0" borderId="19" xfId="15" applyNumberFormat="1" applyFont="1" applyBorder="1" applyAlignment="1">
      <alignment horizontal="center" vertical="center"/>
      <protection/>
    </xf>
    <xf numFmtId="176" fontId="17" fillId="0" borderId="20" xfId="16" applyNumberFormat="1" applyFont="1" applyBorder="1" applyAlignment="1">
      <alignment vertical="center"/>
    </xf>
    <xf numFmtId="10" fontId="17" fillId="0" borderId="17" xfId="19" applyNumberFormat="1" applyFont="1" applyBorder="1" applyAlignment="1">
      <alignment horizontal="right" vertical="center"/>
    </xf>
    <xf numFmtId="176" fontId="17" fillId="0" borderId="19" xfId="15" applyNumberFormat="1" applyFont="1" applyBorder="1" applyAlignment="1">
      <alignment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6">
      <selection activeCell="C38" sqref="C38"/>
    </sheetView>
  </sheetViews>
  <sheetFormatPr defaultColWidth="9.00390625" defaultRowHeight="16.5"/>
  <cols>
    <col min="1" max="1" width="19.125" style="0" customWidth="1"/>
    <col min="2" max="2" width="7.875" style="0" customWidth="1"/>
    <col min="3" max="3" width="21.125" style="0" customWidth="1"/>
    <col min="4" max="4" width="18.50390625" style="0" customWidth="1"/>
    <col min="5" max="5" width="18.625" style="0" customWidth="1"/>
    <col min="6" max="6" width="18.00390625" style="0" customWidth="1"/>
    <col min="7" max="7" width="13.125" style="0" customWidth="1"/>
    <col min="8" max="8" width="21.1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30">
      <c r="A2" s="29" t="s">
        <v>1</v>
      </c>
      <c r="B2" s="29"/>
      <c r="C2" s="29"/>
      <c r="D2" s="29"/>
      <c r="E2" s="29"/>
      <c r="F2" s="29"/>
      <c r="G2" s="29"/>
      <c r="H2" s="29"/>
    </row>
    <row r="3" spans="1:8" ht="25.5">
      <c r="A3" s="30" t="s">
        <v>2</v>
      </c>
      <c r="B3" s="30"/>
      <c r="C3" s="30"/>
      <c r="D3" s="30"/>
      <c r="E3" s="30"/>
      <c r="F3" s="30"/>
      <c r="G3" s="30"/>
      <c r="H3" s="30"/>
    </row>
    <row r="4" spans="1:8" ht="19.5">
      <c r="A4" s="35" t="s">
        <v>3</v>
      </c>
      <c r="B4" s="35"/>
      <c r="C4" s="35"/>
      <c r="D4" s="35"/>
      <c r="E4" s="35"/>
      <c r="F4" s="35"/>
      <c r="G4" s="35"/>
      <c r="H4" s="35"/>
    </row>
    <row r="5" spans="1:8" ht="20.25" thickBot="1">
      <c r="A5" s="2"/>
      <c r="B5" s="2"/>
      <c r="C5" s="2"/>
      <c r="D5" s="3"/>
      <c r="E5" s="2"/>
      <c r="F5" s="2"/>
      <c r="G5" s="2"/>
      <c r="H5" s="4" t="s">
        <v>4</v>
      </c>
    </row>
    <row r="6" spans="1:8" ht="16.5">
      <c r="A6" s="22" t="s">
        <v>5</v>
      </c>
      <c r="B6" s="31" t="s">
        <v>6</v>
      </c>
      <c r="C6" s="32"/>
      <c r="D6" s="5" t="s">
        <v>7</v>
      </c>
      <c r="E6" s="5" t="s">
        <v>8</v>
      </c>
      <c r="F6" s="27" t="s">
        <v>9</v>
      </c>
      <c r="G6" s="28"/>
      <c r="H6" s="33" t="s">
        <v>10</v>
      </c>
    </row>
    <row r="7" spans="1:8" ht="17.25" thickBot="1">
      <c r="A7" s="23" t="s">
        <v>41</v>
      </c>
      <c r="B7" s="24" t="s">
        <v>11</v>
      </c>
      <c r="C7" s="6" t="s">
        <v>12</v>
      </c>
      <c r="D7" s="7" t="s">
        <v>13</v>
      </c>
      <c r="E7" s="7" t="s">
        <v>14</v>
      </c>
      <c r="F7" s="8" t="s">
        <v>15</v>
      </c>
      <c r="G7" s="6" t="s">
        <v>16</v>
      </c>
      <c r="H7" s="34"/>
    </row>
    <row r="8" spans="1:8" ht="16.5">
      <c r="A8" s="36">
        <f>SUM(A9:A13)</f>
        <v>1452045308</v>
      </c>
      <c r="B8" s="43">
        <v>4110</v>
      </c>
      <c r="C8" s="44" t="s">
        <v>17</v>
      </c>
      <c r="D8" s="37">
        <f>SUM(D9:D13)</f>
        <v>1524973520</v>
      </c>
      <c r="E8" s="38">
        <f>SUM(E9:E13)</f>
        <v>1505464000</v>
      </c>
      <c r="F8" s="39">
        <f>D8-E8</f>
        <v>19509520</v>
      </c>
      <c r="G8" s="40">
        <f>F8/E8</f>
        <v>0.012959140836313589</v>
      </c>
      <c r="H8" s="26" t="s">
        <v>42</v>
      </c>
    </row>
    <row r="9" spans="1:8" ht="16.5">
      <c r="A9" s="9">
        <v>1082125993</v>
      </c>
      <c r="B9" s="18">
        <v>4111</v>
      </c>
      <c r="C9" s="10" t="s">
        <v>18</v>
      </c>
      <c r="D9" s="19">
        <v>1127401680</v>
      </c>
      <c r="E9" s="11">
        <v>1121096000</v>
      </c>
      <c r="F9" s="12">
        <f aca="true" t="shared" si="0" ref="F9:F35">D9-E9</f>
        <v>6305680</v>
      </c>
      <c r="G9" s="13">
        <f aca="true" t="shared" si="1" ref="G9:G35">F9/E9</f>
        <v>0.005624567387627821</v>
      </c>
      <c r="H9" s="14"/>
    </row>
    <row r="10" spans="1:8" ht="16.5">
      <c r="A10" s="9">
        <v>317384866</v>
      </c>
      <c r="B10" s="18">
        <v>4112</v>
      </c>
      <c r="C10" s="10" t="s">
        <v>19</v>
      </c>
      <c r="D10" s="19">
        <v>341356840</v>
      </c>
      <c r="E10" s="11">
        <v>331428000</v>
      </c>
      <c r="F10" s="12">
        <f t="shared" si="0"/>
        <v>9928840</v>
      </c>
      <c r="G10" s="13">
        <f t="shared" si="1"/>
        <v>0.029957758547859564</v>
      </c>
      <c r="H10" s="14"/>
    </row>
    <row r="11" spans="1:8" ht="16.5">
      <c r="A11" s="9">
        <v>13312500</v>
      </c>
      <c r="B11" s="18" t="s">
        <v>20</v>
      </c>
      <c r="C11" s="10" t="s">
        <v>21</v>
      </c>
      <c r="D11" s="19">
        <v>14325000</v>
      </c>
      <c r="E11" s="11">
        <v>13229000</v>
      </c>
      <c r="F11" s="12">
        <f t="shared" si="0"/>
        <v>1096000</v>
      </c>
      <c r="G11" s="13">
        <f t="shared" si="1"/>
        <v>0.08284828785244538</v>
      </c>
      <c r="H11" s="14"/>
    </row>
    <row r="12" spans="1:8" ht="16.5">
      <c r="A12" s="9">
        <v>35543949</v>
      </c>
      <c r="B12" s="18">
        <v>4112</v>
      </c>
      <c r="C12" s="10" t="s">
        <v>22</v>
      </c>
      <c r="D12" s="19">
        <v>38290000</v>
      </c>
      <c r="E12" s="11">
        <v>35962000</v>
      </c>
      <c r="F12" s="12">
        <f t="shared" si="0"/>
        <v>2328000</v>
      </c>
      <c r="G12" s="13">
        <f t="shared" si="1"/>
        <v>0.06473499805350091</v>
      </c>
      <c r="H12" s="14"/>
    </row>
    <row r="13" spans="1:8" ht="16.5">
      <c r="A13" s="9">
        <v>3678000</v>
      </c>
      <c r="B13" s="18" t="s">
        <v>20</v>
      </c>
      <c r="C13" s="10" t="s">
        <v>23</v>
      </c>
      <c r="D13" s="19">
        <v>3600000</v>
      </c>
      <c r="E13" s="11">
        <v>3749000</v>
      </c>
      <c r="F13" s="12">
        <f t="shared" si="0"/>
        <v>-149000</v>
      </c>
      <c r="G13" s="13">
        <f t="shared" si="1"/>
        <v>-0.03974393171512403</v>
      </c>
      <c r="H13" s="14"/>
    </row>
    <row r="14" spans="1:8" ht="16.5">
      <c r="A14" s="9"/>
      <c r="B14" s="18"/>
      <c r="C14" s="10"/>
      <c r="D14" s="20"/>
      <c r="E14" s="11"/>
      <c r="F14" s="12"/>
      <c r="G14" s="13"/>
      <c r="H14" s="14"/>
    </row>
    <row r="15" spans="1:8" ht="16.5">
      <c r="A15" s="41">
        <v>74005126</v>
      </c>
      <c r="B15" s="43">
        <v>4120</v>
      </c>
      <c r="C15" s="44" t="s">
        <v>24</v>
      </c>
      <c r="D15" s="42">
        <v>85000000</v>
      </c>
      <c r="E15" s="38">
        <v>72000000</v>
      </c>
      <c r="F15" s="39">
        <f t="shared" si="0"/>
        <v>13000000</v>
      </c>
      <c r="G15" s="40">
        <f t="shared" si="1"/>
        <v>0.18055555555555555</v>
      </c>
      <c r="H15" s="14"/>
    </row>
    <row r="16" spans="1:8" ht="16.5">
      <c r="A16" s="15"/>
      <c r="B16" s="18"/>
      <c r="C16" s="10"/>
      <c r="D16" s="20"/>
      <c r="E16" s="11"/>
      <c r="F16" s="12"/>
      <c r="G16" s="13"/>
      <c r="H16" s="14"/>
    </row>
    <row r="17" spans="1:8" ht="16.5">
      <c r="A17" s="41">
        <v>288692663</v>
      </c>
      <c r="B17" s="43">
        <v>4130</v>
      </c>
      <c r="C17" s="44" t="s">
        <v>25</v>
      </c>
      <c r="D17" s="42">
        <v>280000000</v>
      </c>
      <c r="E17" s="38">
        <v>275000000</v>
      </c>
      <c r="F17" s="39">
        <f t="shared" si="0"/>
        <v>5000000</v>
      </c>
      <c r="G17" s="40">
        <f t="shared" si="1"/>
        <v>0.01818181818181818</v>
      </c>
      <c r="H17" s="14"/>
    </row>
    <row r="18" spans="1:8" ht="16.5">
      <c r="A18" s="15"/>
      <c r="B18" s="18"/>
      <c r="C18" s="10"/>
      <c r="D18" s="20"/>
      <c r="E18" s="11"/>
      <c r="F18" s="12"/>
      <c r="G18" s="13"/>
      <c r="H18" s="14"/>
    </row>
    <row r="19" spans="1:8" ht="16.5">
      <c r="A19" s="36">
        <f>SUM(A20:A21)</f>
        <v>299837219</v>
      </c>
      <c r="B19" s="43">
        <v>4150</v>
      </c>
      <c r="C19" s="44" t="s">
        <v>26</v>
      </c>
      <c r="D19" s="37">
        <f>SUM(D20:D21)</f>
        <v>432259983</v>
      </c>
      <c r="E19" s="38">
        <f>SUM(E20:E21)</f>
        <v>395696000</v>
      </c>
      <c r="F19" s="39">
        <f t="shared" si="0"/>
        <v>36563983</v>
      </c>
      <c r="G19" s="40">
        <f t="shared" si="1"/>
        <v>0.09240422698232988</v>
      </c>
      <c r="H19" s="14"/>
    </row>
    <row r="20" spans="1:8" ht="16.5">
      <c r="A20" s="15">
        <v>273213835</v>
      </c>
      <c r="B20" s="18">
        <v>4151</v>
      </c>
      <c r="C20" s="10" t="s">
        <v>27</v>
      </c>
      <c r="D20" s="19">
        <v>392259983</v>
      </c>
      <c r="E20" s="11">
        <v>368696000</v>
      </c>
      <c r="F20" s="12">
        <f t="shared" si="0"/>
        <v>23563983</v>
      </c>
      <c r="G20" s="13">
        <f t="shared" si="1"/>
        <v>0.06391168605029618</v>
      </c>
      <c r="H20" s="14"/>
    </row>
    <row r="21" spans="1:8" ht="16.5">
      <c r="A21" s="15">
        <v>26623384</v>
      </c>
      <c r="B21" s="18">
        <v>4152</v>
      </c>
      <c r="C21" s="10" t="s">
        <v>28</v>
      </c>
      <c r="D21" s="20">
        <v>40000000</v>
      </c>
      <c r="E21" s="11">
        <v>27000000</v>
      </c>
      <c r="F21" s="12">
        <f t="shared" si="0"/>
        <v>13000000</v>
      </c>
      <c r="G21" s="13">
        <f t="shared" si="1"/>
        <v>0.48148148148148145</v>
      </c>
      <c r="H21" s="14"/>
    </row>
    <row r="22" spans="1:8" ht="16.5">
      <c r="A22" s="15"/>
      <c r="B22" s="18"/>
      <c r="C22" s="10"/>
      <c r="D22" s="20"/>
      <c r="E22" s="11"/>
      <c r="F22" s="12"/>
      <c r="G22" s="13"/>
      <c r="H22" s="14"/>
    </row>
    <row r="23" spans="1:8" ht="16.5">
      <c r="A23" s="41">
        <v>1001419</v>
      </c>
      <c r="B23" s="43">
        <v>4160</v>
      </c>
      <c r="C23" s="44" t="s">
        <v>29</v>
      </c>
      <c r="D23" s="37">
        <v>923683</v>
      </c>
      <c r="E23" s="38">
        <v>864758</v>
      </c>
      <c r="F23" s="39">
        <f t="shared" si="0"/>
        <v>58925</v>
      </c>
      <c r="G23" s="40">
        <f t="shared" si="1"/>
        <v>0.0681404508544587</v>
      </c>
      <c r="H23" s="14"/>
    </row>
    <row r="24" spans="1:8" ht="16.5">
      <c r="A24" s="15"/>
      <c r="B24" s="18"/>
      <c r="C24" s="10"/>
      <c r="D24" s="20"/>
      <c r="E24" s="11"/>
      <c r="F24" s="12"/>
      <c r="G24" s="13"/>
      <c r="H24" s="14"/>
    </row>
    <row r="25" spans="1:8" ht="16.5">
      <c r="A25" s="41">
        <v>22631603</v>
      </c>
      <c r="B25" s="43">
        <v>4170</v>
      </c>
      <c r="C25" s="44" t="s">
        <v>30</v>
      </c>
      <c r="D25" s="42">
        <v>20000000</v>
      </c>
      <c r="E25" s="38">
        <v>20000000</v>
      </c>
      <c r="F25" s="39">
        <f t="shared" si="0"/>
        <v>0</v>
      </c>
      <c r="G25" s="40">
        <f t="shared" si="1"/>
        <v>0</v>
      </c>
      <c r="H25" s="14"/>
    </row>
    <row r="26" spans="1:8" ht="16.5">
      <c r="A26" s="15">
        <v>22631603</v>
      </c>
      <c r="B26" s="18">
        <v>4171</v>
      </c>
      <c r="C26" s="10" t="s">
        <v>31</v>
      </c>
      <c r="D26" s="20">
        <v>20000000</v>
      </c>
      <c r="E26" s="11">
        <v>20000000</v>
      </c>
      <c r="F26" s="12">
        <f t="shared" si="0"/>
        <v>0</v>
      </c>
      <c r="G26" s="13">
        <f t="shared" si="1"/>
        <v>0</v>
      </c>
      <c r="H26" s="14"/>
    </row>
    <row r="27" spans="1:8" ht="16.5">
      <c r="A27" s="15"/>
      <c r="B27" s="18"/>
      <c r="C27" s="10"/>
      <c r="D27" s="20"/>
      <c r="E27" s="11"/>
      <c r="F27" s="12"/>
      <c r="G27" s="13"/>
      <c r="H27" s="14"/>
    </row>
    <row r="28" spans="1:8" ht="16.5">
      <c r="A28" s="36">
        <f>SUM(A29:A33)</f>
        <v>68643693</v>
      </c>
      <c r="B28" s="43">
        <v>4190</v>
      </c>
      <c r="C28" s="44" t="s">
        <v>32</v>
      </c>
      <c r="D28" s="37">
        <f>SUM(D29:D33)</f>
        <v>80506389</v>
      </c>
      <c r="E28" s="38">
        <f>SUM(E29:E33)</f>
        <v>87733000</v>
      </c>
      <c r="F28" s="39">
        <f t="shared" si="0"/>
        <v>-7226611</v>
      </c>
      <c r="G28" s="40">
        <f t="shared" si="1"/>
        <v>-0.0823704991280362</v>
      </c>
      <c r="H28" s="14"/>
    </row>
    <row r="29" spans="1:8" ht="16.5">
      <c r="A29" s="15">
        <v>20264509</v>
      </c>
      <c r="B29" s="18">
        <v>4191</v>
      </c>
      <c r="C29" s="10" t="s">
        <v>33</v>
      </c>
      <c r="D29" s="20">
        <v>22227940</v>
      </c>
      <c r="E29" s="11">
        <v>21383000</v>
      </c>
      <c r="F29" s="12">
        <f t="shared" si="0"/>
        <v>844940</v>
      </c>
      <c r="G29" s="13">
        <f t="shared" si="1"/>
        <v>0.03951456764719637</v>
      </c>
      <c r="H29" s="14"/>
    </row>
    <row r="30" spans="1:8" ht="16.5">
      <c r="A30" s="15">
        <v>18389080</v>
      </c>
      <c r="B30" s="18">
        <v>4192</v>
      </c>
      <c r="C30" s="10" t="s">
        <v>34</v>
      </c>
      <c r="D30" s="20">
        <v>17000000</v>
      </c>
      <c r="E30" s="11">
        <v>18000000</v>
      </c>
      <c r="F30" s="12">
        <f t="shared" si="0"/>
        <v>-1000000</v>
      </c>
      <c r="G30" s="13">
        <f t="shared" si="1"/>
        <v>-0.05555555555555555</v>
      </c>
      <c r="H30" s="14"/>
    </row>
    <row r="31" spans="1:8" ht="16.5">
      <c r="A31" s="16">
        <v>29990104</v>
      </c>
      <c r="B31" s="18" t="s">
        <v>35</v>
      </c>
      <c r="C31" s="10" t="s">
        <v>36</v>
      </c>
      <c r="D31" s="21">
        <v>15896949</v>
      </c>
      <c r="E31" s="25">
        <v>25000000</v>
      </c>
      <c r="F31" s="12">
        <f t="shared" si="0"/>
        <v>-9103051</v>
      </c>
      <c r="G31" s="13">
        <f t="shared" si="1"/>
        <v>-0.36412204</v>
      </c>
      <c r="H31" s="14"/>
    </row>
    <row r="32" spans="1:8" ht="16.5">
      <c r="A32" s="16">
        <v>0</v>
      </c>
      <c r="B32" s="18" t="s">
        <v>37</v>
      </c>
      <c r="C32" s="10" t="s">
        <v>38</v>
      </c>
      <c r="D32" s="21">
        <v>18000000</v>
      </c>
      <c r="E32" s="25">
        <v>16000000</v>
      </c>
      <c r="F32" s="12">
        <f t="shared" si="0"/>
        <v>2000000</v>
      </c>
      <c r="G32" s="13">
        <f t="shared" si="1"/>
        <v>0.125</v>
      </c>
      <c r="H32" s="14"/>
    </row>
    <row r="33" spans="1:8" ht="16.5">
      <c r="A33" s="16">
        <v>0</v>
      </c>
      <c r="B33" s="18" t="s">
        <v>39</v>
      </c>
      <c r="C33" s="10" t="s">
        <v>40</v>
      </c>
      <c r="D33" s="21">
        <v>7381500</v>
      </c>
      <c r="E33" s="25">
        <v>7350000</v>
      </c>
      <c r="F33" s="12">
        <f t="shared" si="0"/>
        <v>31500</v>
      </c>
      <c r="G33" s="13">
        <f t="shared" si="1"/>
        <v>0.004285714285714286</v>
      </c>
      <c r="H33" s="14"/>
    </row>
    <row r="34" spans="1:8" ht="17.25" thickBot="1">
      <c r="A34" s="16"/>
      <c r="B34" s="18"/>
      <c r="C34" s="10"/>
      <c r="D34" s="21"/>
      <c r="E34" s="25"/>
      <c r="F34" s="12"/>
      <c r="G34" s="13"/>
      <c r="H34" s="17"/>
    </row>
    <row r="35" spans="1:8" ht="17.25" thickBot="1">
      <c r="A35" s="45">
        <f>A8+A15+A17+A19+A23+A25+A28</f>
        <v>2206857031</v>
      </c>
      <c r="B35" s="46" t="s">
        <v>43</v>
      </c>
      <c r="C35" s="47"/>
      <c r="D35" s="48">
        <f>D8+D15+D17+D19+D23+D25+D28</f>
        <v>2423663575</v>
      </c>
      <c r="E35" s="45">
        <f>E8+E15+E17+E19+E23+E25+E28</f>
        <v>2356757758</v>
      </c>
      <c r="F35" s="45">
        <f t="shared" si="0"/>
        <v>66905817</v>
      </c>
      <c r="G35" s="49">
        <f t="shared" si="1"/>
        <v>0.028388924051650454</v>
      </c>
      <c r="H35" s="50"/>
    </row>
    <row r="36" spans="1:8" ht="16.5">
      <c r="A36" s="2"/>
      <c r="B36" s="2"/>
      <c r="C36" s="2"/>
      <c r="D36" s="2"/>
      <c r="E36" s="2"/>
      <c r="F36" s="2"/>
      <c r="G36" s="2"/>
      <c r="H36" s="2"/>
    </row>
  </sheetData>
  <mergeCells count="7">
    <mergeCell ref="B35:C35"/>
    <mergeCell ref="F6:G6"/>
    <mergeCell ref="A2:H2"/>
    <mergeCell ref="A3:H3"/>
    <mergeCell ref="B6:C6"/>
    <mergeCell ref="H6:H7"/>
    <mergeCell ref="A4:H4"/>
  </mergeCells>
  <printOptions/>
  <pageMargins left="1.26" right="0.5511811023622047" top="0.5118110236220472" bottom="0.43307086614173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derli</cp:lastModifiedBy>
  <cp:lastPrinted>2006-06-05T04:22:04Z</cp:lastPrinted>
  <dcterms:created xsi:type="dcterms:W3CDTF">2006-03-23T03:09:46Z</dcterms:created>
  <dcterms:modified xsi:type="dcterms:W3CDTF">2006-06-05T04:23:44Z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