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<sst xmlns="http://schemas.openxmlformats.org/spreadsheetml/2006/main" count="40" uniqueCount="40">
  <si>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中  原  大  學</t>
  </si>
  <si>
    <t>單位：元            全1頁第1頁</t>
  </si>
  <si>
    <t>編號</t>
  </si>
  <si>
    <t>名     稱</t>
  </si>
  <si>
    <t>預 算 數</t>
  </si>
  <si>
    <t>%</t>
  </si>
  <si>
    <t>學雜費收入</t>
  </si>
  <si>
    <t xml:space="preserve">  住宿費收入</t>
  </si>
  <si>
    <t>推廣教育收入</t>
  </si>
  <si>
    <t>建教合作收入</t>
  </si>
  <si>
    <t>補助及捐贈收入</t>
  </si>
  <si>
    <t xml:space="preserve">  補助收入</t>
  </si>
  <si>
    <t xml:space="preserve">  捐贈收入</t>
  </si>
  <si>
    <t>財務收入</t>
  </si>
  <si>
    <t>其他收入</t>
  </si>
  <si>
    <t>4194</t>
  </si>
  <si>
    <t>4113</t>
  </si>
  <si>
    <t>4193</t>
  </si>
  <si>
    <t>附屬機構收益</t>
  </si>
  <si>
    <t>4199</t>
  </si>
  <si>
    <t xml:space="preserve">  學費收入</t>
  </si>
  <si>
    <t xml:space="preserve">  雜費收入</t>
  </si>
  <si>
    <t xml:space="preserve">  實習實驗費收入</t>
  </si>
  <si>
    <t xml:space="preserve">  利息收入</t>
  </si>
  <si>
    <t xml:space="preserve">  試務費收入</t>
  </si>
  <si>
    <t xml:space="preserve">  暑修收入</t>
  </si>
  <si>
    <t xml:space="preserve">  雜項收入</t>
  </si>
  <si>
    <t xml:space="preserve">  合      計</t>
  </si>
  <si>
    <t>說              明</t>
  </si>
  <si>
    <t>科         目</t>
  </si>
  <si>
    <t>決 算 數</t>
  </si>
  <si>
    <t>計 決 算 數</t>
  </si>
  <si>
    <t xml:space="preserve"> 收入預算明細表</t>
  </si>
  <si>
    <t>前 年 度</t>
  </si>
  <si>
    <t>本 年 度</t>
  </si>
  <si>
    <t>上 年 度 估</t>
  </si>
  <si>
    <t>本年度預算與上年度估計決算比較</t>
  </si>
  <si>
    <r>
      <t>差異</t>
    </r>
    <r>
      <rPr>
        <sz val="8"/>
        <rFont val="標楷體"/>
        <family val="4"/>
      </rPr>
      <t>(本年預-上估決)</t>
    </r>
  </si>
  <si>
    <t xml:space="preserve">  詳如次頁-補充說明</t>
  </si>
  <si>
    <t xml:space="preserve">                中華民國九十八學年度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</si>
</sst>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3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2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176" fontId="3" fillId="0" borderId="0" xfId="15" applyNumberFormat="1" applyFont="1" applyAlignment="1">
      <alignment vertical="center"/>
      <protection/>
    </xf>
    <xf numFmtId="176" fontId="6" fillId="0" borderId="0" xfId="15" applyNumberFormat="1" applyFont="1" applyAlignment="1">
      <alignment vertical="center"/>
      <protection/>
    </xf>
    <xf numFmtId="176" fontId="10" fillId="0" borderId="0" xfId="15" applyNumberFormat="1" applyFont="1" applyAlignment="1">
      <alignment vertical="center"/>
      <protection/>
    </xf>
    <xf numFmtId="176" fontId="6" fillId="0" borderId="0" xfId="16" applyNumberFormat="1" applyFont="1" applyBorder="1" applyAlignment="1">
      <alignment horizontal="right" vertical="center"/>
    </xf>
    <xf numFmtId="10" fontId="16" fillId="0" borderId="1" xfId="19" applyNumberFormat="1" applyFont="1" applyBorder="1" applyAlignment="1">
      <alignment horizontal="right" vertical="center"/>
    </xf>
    <xf numFmtId="176" fontId="6" fillId="0" borderId="1" xfId="15" applyNumberFormat="1" applyFont="1" applyBorder="1" applyAlignment="1">
      <alignment horizontal="center" vertical="center"/>
      <protection/>
    </xf>
    <xf numFmtId="176" fontId="13" fillId="0" borderId="2" xfId="15" applyNumberFormat="1" applyFont="1" applyBorder="1" applyAlignment="1">
      <alignment horizontal="center" vertical="center"/>
      <protection/>
    </xf>
    <xf numFmtId="10" fontId="16" fillId="0" borderId="3" xfId="19" applyNumberFormat="1" applyFont="1" applyBorder="1" applyAlignment="1">
      <alignment horizontal="right" vertical="center"/>
    </xf>
    <xf numFmtId="10" fontId="6" fillId="0" borderId="3" xfId="19" applyNumberFormat="1" applyFont="1" applyBorder="1" applyAlignment="1">
      <alignment horizontal="right" vertical="center"/>
    </xf>
    <xf numFmtId="10" fontId="6" fillId="0" borderId="3" xfId="19" applyNumberFormat="1" applyFont="1" applyBorder="1" applyAlignment="1">
      <alignment horizontal="center" vertical="center"/>
    </xf>
    <xf numFmtId="176" fontId="15" fillId="0" borderId="0" xfId="16" applyNumberFormat="1" applyFont="1" applyBorder="1" applyAlignment="1">
      <alignment horizontal="right" vertical="center"/>
    </xf>
    <xf numFmtId="176" fontId="14" fillId="0" borderId="0" xfId="16" applyNumberFormat="1" applyFont="1" applyBorder="1" applyAlignment="1">
      <alignment horizontal="right" vertical="center"/>
    </xf>
    <xf numFmtId="176" fontId="15" fillId="0" borderId="4" xfId="16" applyNumberFormat="1" applyFont="1" applyBorder="1" applyAlignment="1">
      <alignment horizontal="right" vertical="center"/>
    </xf>
    <xf numFmtId="176" fontId="15" fillId="0" borderId="3" xfId="16" applyNumberFormat="1" applyFont="1" applyBorder="1" applyAlignment="1">
      <alignment vertical="center"/>
    </xf>
    <xf numFmtId="49" fontId="15" fillId="0" borderId="5" xfId="15" applyNumberFormat="1" applyFont="1" applyBorder="1" applyAlignment="1">
      <alignment horizontal="left" vertical="center"/>
      <protection/>
    </xf>
    <xf numFmtId="176" fontId="15" fillId="0" borderId="3" xfId="15" applyNumberFormat="1" applyFont="1" applyBorder="1" applyAlignment="1">
      <alignment vertical="center"/>
      <protection/>
    </xf>
    <xf numFmtId="176" fontId="14" fillId="0" borderId="3" xfId="16" applyNumberFormat="1" applyFont="1" applyBorder="1" applyAlignment="1">
      <alignment vertical="center"/>
    </xf>
    <xf numFmtId="49" fontId="14" fillId="0" borderId="5" xfId="15" applyNumberFormat="1" applyFont="1" applyBorder="1" applyAlignment="1">
      <alignment horizontal="center" vertical="center"/>
      <protection/>
    </xf>
    <xf numFmtId="176" fontId="14" fillId="0" borderId="3" xfId="15" applyNumberFormat="1" applyFont="1" applyBorder="1" applyAlignment="1">
      <alignment vertical="center"/>
      <protection/>
    </xf>
    <xf numFmtId="176" fontId="14" fillId="0" borderId="6" xfId="15" applyNumberFormat="1" applyFont="1" applyBorder="1" applyAlignment="1">
      <alignment vertical="center"/>
      <protection/>
    </xf>
    <xf numFmtId="176" fontId="15" fillId="0" borderId="1" xfId="16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76" fontId="15" fillId="0" borderId="1" xfId="15" applyNumberFormat="1" applyFont="1" applyBorder="1" applyAlignment="1">
      <alignment vertical="center"/>
      <protection/>
    </xf>
    <xf numFmtId="176" fontId="9" fillId="0" borderId="0" xfId="15" applyNumberFormat="1" applyFont="1" applyAlignment="1">
      <alignment vertical="center"/>
      <protection/>
    </xf>
    <xf numFmtId="0" fontId="9" fillId="0" borderId="3" xfId="15" applyFont="1" applyBorder="1" applyAlignment="1">
      <alignment vertical="center"/>
      <protection/>
    </xf>
    <xf numFmtId="0" fontId="0" fillId="0" borderId="3" xfId="0" applyBorder="1" applyAlignment="1">
      <alignment vertical="center"/>
    </xf>
    <xf numFmtId="0" fontId="16" fillId="0" borderId="3" xfId="15" applyFont="1" applyBorder="1" applyAlignment="1">
      <alignment vertical="center"/>
      <protection/>
    </xf>
    <xf numFmtId="0" fontId="16" fillId="0" borderId="3" xfId="0" applyFont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3" xfId="15" applyFont="1" applyBorder="1" applyAlignment="1">
      <alignment vertical="center"/>
      <protection/>
    </xf>
    <xf numFmtId="0" fontId="4" fillId="0" borderId="1" xfId="15" applyFont="1" applyBorder="1" applyAlignment="1">
      <alignment vertical="center"/>
      <protection/>
    </xf>
    <xf numFmtId="0" fontId="11" fillId="0" borderId="0" xfId="15" applyFont="1" applyBorder="1">
      <alignment/>
      <protection/>
    </xf>
    <xf numFmtId="176" fontId="16" fillId="0" borderId="0" xfId="15" applyNumberFormat="1" applyFont="1" applyBorder="1" applyAlignment="1">
      <alignment vertical="center"/>
      <protection/>
    </xf>
    <xf numFmtId="0" fontId="16" fillId="0" borderId="3" xfId="15" applyFont="1" applyFill="1" applyBorder="1" applyAlignment="1">
      <alignment vertical="center"/>
      <protection/>
    </xf>
    <xf numFmtId="0" fontId="16" fillId="0" borderId="0" xfId="15" applyFont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18" fillId="0" borderId="0" xfId="16" applyNumberFormat="1" applyFont="1" applyBorder="1" applyAlignment="1">
      <alignment vertical="center"/>
    </xf>
    <xf numFmtId="176" fontId="18" fillId="0" borderId="0" xfId="15" applyNumberFormat="1" applyFont="1" applyBorder="1" applyAlignment="1">
      <alignment vertical="center"/>
      <protection/>
    </xf>
    <xf numFmtId="41" fontId="16" fillId="0" borderId="3" xfId="19" applyNumberFormat="1" applyFont="1" applyBorder="1" applyAlignment="1">
      <alignment horizontal="right" vertical="center"/>
    </xf>
    <xf numFmtId="176" fontId="14" fillId="0" borderId="7" xfId="15" applyNumberFormat="1" applyFont="1" applyBorder="1" applyAlignment="1">
      <alignment horizontal="center" vertical="center"/>
      <protection/>
    </xf>
    <xf numFmtId="176" fontId="14" fillId="0" borderId="8" xfId="15" applyNumberFormat="1" applyFont="1" applyBorder="1" applyAlignment="1">
      <alignment horizontal="center" vertical="center"/>
      <protection/>
    </xf>
    <xf numFmtId="176" fontId="14" fillId="0" borderId="6" xfId="15" applyNumberFormat="1" applyFont="1" applyBorder="1" applyAlignment="1">
      <alignment horizontal="center" vertical="center"/>
      <protection/>
    </xf>
    <xf numFmtId="176" fontId="14" fillId="0" borderId="9" xfId="15" applyNumberFormat="1" applyFont="1" applyBorder="1" applyAlignment="1">
      <alignment horizontal="center" vertical="center"/>
      <protection/>
    </xf>
    <xf numFmtId="176" fontId="14" fillId="0" borderId="2" xfId="15" applyNumberFormat="1" applyFont="1" applyBorder="1" applyAlignment="1">
      <alignment horizontal="center" vertical="center"/>
      <protection/>
    </xf>
    <xf numFmtId="176" fontId="15" fillId="0" borderId="0" xfId="16" applyNumberFormat="1" applyFont="1" applyBorder="1" applyAlignment="1">
      <alignment vertical="center"/>
    </xf>
    <xf numFmtId="176" fontId="14" fillId="0" borderId="0" xfId="16" applyNumberFormat="1" applyFont="1" applyBorder="1" applyAlignment="1">
      <alignment vertical="center"/>
    </xf>
    <xf numFmtId="176" fontId="14" fillId="2" borderId="3" xfId="15" applyNumberFormat="1" applyFont="1" applyFill="1" applyBorder="1" applyAlignment="1">
      <alignment vertical="center"/>
      <protection/>
    </xf>
    <xf numFmtId="176" fontId="14" fillId="0" borderId="0" xfId="15" applyNumberFormat="1" applyFont="1" applyBorder="1" applyAlignment="1">
      <alignment vertical="center"/>
      <protection/>
    </xf>
    <xf numFmtId="176" fontId="15" fillId="0" borderId="10" xfId="16" applyNumberFormat="1" applyFont="1" applyBorder="1" applyAlignment="1">
      <alignment vertical="center"/>
    </xf>
    <xf numFmtId="176" fontId="18" fillId="0" borderId="3" xfId="16" applyNumberFormat="1" applyFont="1" applyBorder="1" applyAlignment="1">
      <alignment vertical="center"/>
    </xf>
    <xf numFmtId="176" fontId="18" fillId="0" borderId="3" xfId="15" applyNumberFormat="1" applyFont="1" applyBorder="1" applyAlignment="1">
      <alignment vertical="center"/>
      <protection/>
    </xf>
    <xf numFmtId="0" fontId="6" fillId="0" borderId="3" xfId="0" applyFont="1" applyFill="1" applyBorder="1" applyAlignment="1">
      <alignment vertical="center"/>
    </xf>
    <xf numFmtId="0" fontId="6" fillId="0" borderId="3" xfId="15" applyFont="1" applyFill="1" applyBorder="1" applyAlignment="1">
      <alignment vertical="center"/>
      <protection/>
    </xf>
    <xf numFmtId="0" fontId="16" fillId="0" borderId="7" xfId="15" applyFont="1" applyBorder="1" applyAlignment="1">
      <alignment vertical="center"/>
      <protection/>
    </xf>
    <xf numFmtId="176" fontId="11" fillId="0" borderId="4" xfId="15" applyNumberFormat="1" applyFont="1" applyBorder="1" applyAlignment="1">
      <alignment horizontal="center" vertical="center"/>
      <protection/>
    </xf>
    <xf numFmtId="176" fontId="11" fillId="0" borderId="11" xfId="15" applyNumberFormat="1" applyFont="1" applyBorder="1" applyAlignment="1">
      <alignment horizontal="center" vertical="center"/>
      <protection/>
    </xf>
    <xf numFmtId="176" fontId="7" fillId="0" borderId="0" xfId="15" applyNumberFormat="1" applyFont="1" applyAlignment="1">
      <alignment horizontal="center" vertical="center"/>
      <protection/>
    </xf>
    <xf numFmtId="176" fontId="8" fillId="0" borderId="0" xfId="15" applyNumberFormat="1" applyFont="1" applyAlignment="1">
      <alignment horizontal="center" vertical="center"/>
      <protection/>
    </xf>
    <xf numFmtId="176" fontId="14" fillId="0" borderId="12" xfId="15" applyNumberFormat="1" applyFont="1" applyBorder="1" applyAlignment="1">
      <alignment horizontal="center" vertical="center"/>
      <protection/>
    </xf>
    <xf numFmtId="176" fontId="14" fillId="0" borderId="13" xfId="15" applyNumberFormat="1" applyFont="1" applyBorder="1" applyAlignment="1">
      <alignment horizontal="center" vertical="center"/>
      <protection/>
    </xf>
    <xf numFmtId="176" fontId="6" fillId="0" borderId="7" xfId="15" applyNumberFormat="1" applyFont="1" applyBorder="1" applyAlignment="1">
      <alignment horizontal="center" vertical="center"/>
      <protection/>
    </xf>
    <xf numFmtId="176" fontId="6" fillId="0" borderId="6" xfId="15" applyNumberFormat="1" applyFont="1" applyBorder="1" applyAlignment="1">
      <alignment horizontal="center"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 topLeftCell="A1">
      <selection activeCell="D6" sqref="D6"/>
    </sheetView>
  </sheetViews>
  <sheetFormatPr defaultColWidth="9.00390625" defaultRowHeight="16.5"/>
  <cols>
    <col min="1" max="1" width="19.125" style="0" customWidth="1"/>
    <col min="2" max="2" width="7.875" style="0" customWidth="1"/>
    <col min="3" max="3" width="21.125" style="0" customWidth="1"/>
    <col min="4" max="4" width="18.50390625" style="0" customWidth="1"/>
    <col min="5" max="5" width="18.625" style="0" customWidth="1"/>
    <col min="6" max="6" width="18.00390625" style="0" customWidth="1"/>
    <col min="7" max="7" width="9.375" style="0" customWidth="1"/>
    <col min="8" max="8" width="49.875" style="0" customWidth="1"/>
  </cols>
  <sheetData>
    <row r="2" spans="1:8" ht="17.25">
      <c r="A2" s="1"/>
      <c r="B2" s="2"/>
      <c r="C2" s="2"/>
      <c r="D2" s="2"/>
      <c r="E2" s="2"/>
      <c r="F2" s="2"/>
      <c r="G2" s="2"/>
      <c r="H2" s="2"/>
    </row>
    <row r="3" spans="1:8" ht="30">
      <c r="A3" s="60" t="s">
        <v>0</v>
      </c>
      <c r="B3" s="60"/>
      <c r="C3" s="60"/>
      <c r="D3" s="60"/>
      <c r="E3" s="60"/>
      <c r="F3" s="60"/>
      <c r="G3" s="60"/>
      <c r="H3" s="60"/>
    </row>
    <row r="4" spans="1:8" ht="25.5">
      <c r="A4" s="61" t="s">
        <v>32</v>
      </c>
      <c r="B4" s="61"/>
      <c r="C4" s="61"/>
      <c r="D4" s="61"/>
      <c r="E4" s="61"/>
      <c r="F4" s="61"/>
      <c r="G4" s="61"/>
      <c r="H4" s="61"/>
    </row>
    <row r="5" spans="1:8" ht="19.5">
      <c r="A5" s="24"/>
      <c r="B5" s="24"/>
      <c r="C5" s="24"/>
      <c r="D5" s="24" t="s">
        <v>39</v>
      </c>
      <c r="E5" s="24"/>
      <c r="F5" s="24"/>
      <c r="G5" s="24"/>
      <c r="H5" s="24"/>
    </row>
    <row r="6" spans="1:8" ht="20.25" thickBot="1">
      <c r="A6" s="2"/>
      <c r="B6" s="2"/>
      <c r="C6" s="2"/>
      <c r="D6" s="3"/>
      <c r="E6" s="2"/>
      <c r="F6" s="2"/>
      <c r="G6" s="2"/>
      <c r="H6" s="4" t="s">
        <v>1</v>
      </c>
    </row>
    <row r="7" spans="1:8" ht="17.25" thickBot="1">
      <c r="A7" s="43" t="s">
        <v>33</v>
      </c>
      <c r="B7" s="62" t="s">
        <v>29</v>
      </c>
      <c r="C7" s="63"/>
      <c r="D7" s="44" t="s">
        <v>34</v>
      </c>
      <c r="E7" s="43" t="s">
        <v>35</v>
      </c>
      <c r="F7" s="58" t="s">
        <v>36</v>
      </c>
      <c r="G7" s="59"/>
      <c r="H7" s="64" t="s">
        <v>28</v>
      </c>
    </row>
    <row r="8" spans="1:8" ht="17.25" thickBot="1">
      <c r="A8" s="45" t="s">
        <v>30</v>
      </c>
      <c r="B8" s="46" t="s">
        <v>2</v>
      </c>
      <c r="C8" s="45" t="s">
        <v>3</v>
      </c>
      <c r="D8" s="47" t="s">
        <v>4</v>
      </c>
      <c r="E8" s="45" t="s">
        <v>31</v>
      </c>
      <c r="F8" s="7" t="s">
        <v>37</v>
      </c>
      <c r="G8" s="6" t="s">
        <v>5</v>
      </c>
      <c r="H8" s="65"/>
    </row>
    <row r="9" spans="1:8" ht="16.5">
      <c r="A9" s="14">
        <f>SUM(A10:A12)</f>
        <v>1536841439</v>
      </c>
      <c r="B9" s="15">
        <v>4110</v>
      </c>
      <c r="C9" s="16" t="s">
        <v>6</v>
      </c>
      <c r="D9" s="48">
        <f>SUM(D10:D12)</f>
        <v>1597064210</v>
      </c>
      <c r="E9" s="14">
        <f>SUM(E10:E12)</f>
        <v>1551263157</v>
      </c>
      <c r="F9" s="11">
        <f>D9-E9</f>
        <v>45801053</v>
      </c>
      <c r="G9" s="8">
        <f>F9/E9</f>
        <v>0.02952500534375806</v>
      </c>
      <c r="H9" s="57" t="s">
        <v>38</v>
      </c>
    </row>
    <row r="10" spans="1:8" ht="19.5">
      <c r="A10" s="17">
        <f>1154058246+22016610</f>
        <v>1176074856</v>
      </c>
      <c r="B10" s="18">
        <v>4111</v>
      </c>
      <c r="C10" s="19" t="s">
        <v>20</v>
      </c>
      <c r="D10" s="49">
        <v>1218955470</v>
      </c>
      <c r="E10" s="17">
        <v>1185676801</v>
      </c>
      <c r="F10" s="12">
        <f aca="true" t="shared" si="0" ref="F10:F33">D10-E10</f>
        <v>33278669</v>
      </c>
      <c r="G10" s="9">
        <f aca="true" t="shared" si="1" ref="G10:G33">F10/E10</f>
        <v>0.02806723465613291</v>
      </c>
      <c r="H10" s="25"/>
    </row>
    <row r="11" spans="1:8" ht="16.5">
      <c r="A11" s="17">
        <v>343142793</v>
      </c>
      <c r="B11" s="18">
        <v>4112</v>
      </c>
      <c r="C11" s="19" t="s">
        <v>21</v>
      </c>
      <c r="D11" s="49">
        <v>366183740</v>
      </c>
      <c r="E11" s="17">
        <v>348008696</v>
      </c>
      <c r="F11" s="12">
        <f t="shared" si="0"/>
        <v>18175044</v>
      </c>
      <c r="G11" s="9">
        <f t="shared" si="1"/>
        <v>0.05222583288550928</v>
      </c>
      <c r="H11" s="26"/>
    </row>
    <row r="12" spans="1:8" ht="16.5">
      <c r="A12" s="17">
        <v>17623790</v>
      </c>
      <c r="B12" s="18" t="s">
        <v>16</v>
      </c>
      <c r="C12" s="19" t="s">
        <v>22</v>
      </c>
      <c r="D12" s="49">
        <v>11925000</v>
      </c>
      <c r="E12" s="17">
        <v>17577660</v>
      </c>
      <c r="F12" s="12">
        <f t="shared" si="0"/>
        <v>-5652660</v>
      </c>
      <c r="G12" s="9">
        <f t="shared" si="1"/>
        <v>-0.32158205358392417</v>
      </c>
      <c r="H12" s="28"/>
    </row>
    <row r="13" spans="1:8" ht="16.5">
      <c r="A13" s="17"/>
      <c r="B13" s="18"/>
      <c r="C13" s="19"/>
      <c r="D13" s="49"/>
      <c r="E13" s="17"/>
      <c r="F13" s="12"/>
      <c r="G13" s="9"/>
      <c r="H13" s="55"/>
    </row>
    <row r="14" spans="1:8" ht="16.5">
      <c r="A14" s="14">
        <v>91311958</v>
      </c>
      <c r="B14" s="15">
        <v>4120</v>
      </c>
      <c r="C14" s="16" t="s">
        <v>8</v>
      </c>
      <c r="D14" s="48">
        <v>85000000</v>
      </c>
      <c r="E14" s="14">
        <v>85000000</v>
      </c>
      <c r="F14" s="11">
        <f t="shared" si="0"/>
        <v>0</v>
      </c>
      <c r="G14" s="42">
        <f t="shared" si="1"/>
        <v>0</v>
      </c>
      <c r="H14" s="30"/>
    </row>
    <row r="15" spans="1:8" ht="16.5">
      <c r="A15" s="17"/>
      <c r="B15" s="18"/>
      <c r="C15" s="19"/>
      <c r="D15" s="49"/>
      <c r="E15" s="17"/>
      <c r="F15" s="12"/>
      <c r="G15" s="9"/>
      <c r="H15" s="29"/>
    </row>
    <row r="16" spans="1:8" ht="16.5">
      <c r="A16" s="14">
        <v>328787841</v>
      </c>
      <c r="B16" s="15">
        <v>4130</v>
      </c>
      <c r="C16" s="16" t="s">
        <v>9</v>
      </c>
      <c r="D16" s="48">
        <v>374000000</v>
      </c>
      <c r="E16" s="14">
        <v>332815152</v>
      </c>
      <c r="F16" s="11">
        <f t="shared" si="0"/>
        <v>41184848</v>
      </c>
      <c r="G16" s="8">
        <f t="shared" si="1"/>
        <v>0.12374691402271253</v>
      </c>
      <c r="H16" s="55"/>
    </row>
    <row r="17" spans="1:8" ht="16.5">
      <c r="A17" s="17"/>
      <c r="B17" s="18"/>
      <c r="C17" s="19"/>
      <c r="D17" s="49"/>
      <c r="E17" s="17"/>
      <c r="F17" s="12"/>
      <c r="G17" s="9"/>
      <c r="H17" s="28"/>
    </row>
    <row r="18" spans="1:8" ht="16.5">
      <c r="A18" s="14">
        <f>SUM(A19:A20)</f>
        <v>430175827</v>
      </c>
      <c r="B18" s="15">
        <v>4150</v>
      </c>
      <c r="C18" s="16" t="s">
        <v>10</v>
      </c>
      <c r="D18" s="48">
        <f>SUM(D19:D20)</f>
        <v>456568272</v>
      </c>
      <c r="E18" s="14">
        <f>SUM(E19:E20)</f>
        <v>366958055</v>
      </c>
      <c r="F18" s="11">
        <f t="shared" si="0"/>
        <v>89610217</v>
      </c>
      <c r="G18" s="8">
        <f t="shared" si="1"/>
        <v>0.24419743831485044</v>
      </c>
      <c r="H18" s="30"/>
    </row>
    <row r="19" spans="1:8" ht="16.5">
      <c r="A19" s="17">
        <v>407577827</v>
      </c>
      <c r="B19" s="18">
        <v>4151</v>
      </c>
      <c r="C19" s="19" t="s">
        <v>11</v>
      </c>
      <c r="D19" s="49">
        <v>406568272</v>
      </c>
      <c r="E19" s="17">
        <v>326958055</v>
      </c>
      <c r="F19" s="12">
        <f t="shared" si="0"/>
        <v>79610217</v>
      </c>
      <c r="G19" s="9">
        <f t="shared" si="1"/>
        <v>0.24348755377811382</v>
      </c>
      <c r="H19" s="35"/>
    </row>
    <row r="20" spans="1:8" ht="16.5">
      <c r="A20" s="17">
        <v>22598000</v>
      </c>
      <c r="B20" s="18">
        <v>4152</v>
      </c>
      <c r="C20" s="19" t="s">
        <v>12</v>
      </c>
      <c r="D20" s="49">
        <v>50000000</v>
      </c>
      <c r="E20" s="17">
        <v>40000000</v>
      </c>
      <c r="F20" s="12">
        <f t="shared" si="0"/>
        <v>10000000</v>
      </c>
      <c r="G20" s="9">
        <f t="shared" si="1"/>
        <v>0.25</v>
      </c>
      <c r="H20" s="56"/>
    </row>
    <row r="21" spans="1:8" ht="16.5">
      <c r="A21" s="17"/>
      <c r="B21" s="18"/>
      <c r="C21" s="19"/>
      <c r="D21" s="49"/>
      <c r="E21" s="17"/>
      <c r="F21" s="12"/>
      <c r="G21" s="9"/>
      <c r="H21" s="16"/>
    </row>
    <row r="22" spans="1:8" ht="16.5">
      <c r="A22" s="14">
        <v>467032</v>
      </c>
      <c r="B22" s="15">
        <v>4160</v>
      </c>
      <c r="C22" s="16" t="s">
        <v>18</v>
      </c>
      <c r="D22" s="48">
        <v>846392</v>
      </c>
      <c r="E22" s="14">
        <v>837452</v>
      </c>
      <c r="F22" s="11">
        <f t="shared" si="0"/>
        <v>8940</v>
      </c>
      <c r="G22" s="9">
        <f t="shared" si="1"/>
        <v>0.010675238700247894</v>
      </c>
      <c r="H22" s="56"/>
    </row>
    <row r="23" spans="1:8" ht="16.5">
      <c r="A23" s="17"/>
      <c r="B23" s="18"/>
      <c r="C23" s="19"/>
      <c r="D23" s="49"/>
      <c r="E23" s="17"/>
      <c r="F23" s="12"/>
      <c r="G23" s="10"/>
      <c r="H23" s="30"/>
    </row>
    <row r="24" spans="1:8" ht="16.5">
      <c r="A24" s="14">
        <v>27463335</v>
      </c>
      <c r="B24" s="15">
        <v>4170</v>
      </c>
      <c r="C24" s="16" t="s">
        <v>13</v>
      </c>
      <c r="D24" s="48">
        <v>13000000</v>
      </c>
      <c r="E24" s="14">
        <v>19415987</v>
      </c>
      <c r="F24" s="11">
        <f t="shared" si="0"/>
        <v>-6415987</v>
      </c>
      <c r="G24" s="8">
        <f t="shared" si="1"/>
        <v>-0.33044866583398513</v>
      </c>
      <c r="H24" s="27"/>
    </row>
    <row r="25" spans="1:8" ht="16.5">
      <c r="A25" s="17">
        <f>A24</f>
        <v>27463335</v>
      </c>
      <c r="B25" s="18">
        <v>4171</v>
      </c>
      <c r="C25" s="19" t="s">
        <v>23</v>
      </c>
      <c r="D25" s="17">
        <f>D24</f>
        <v>13000000</v>
      </c>
      <c r="E25" s="17">
        <v>19415987</v>
      </c>
      <c r="F25" s="12">
        <f t="shared" si="0"/>
        <v>-6415987</v>
      </c>
      <c r="G25" s="9">
        <f t="shared" si="1"/>
        <v>-0.33044866583398513</v>
      </c>
      <c r="H25" s="28"/>
    </row>
    <row r="26" spans="1:8" ht="16.5">
      <c r="A26" s="17"/>
      <c r="B26" s="18"/>
      <c r="C26" s="19"/>
      <c r="D26" s="49"/>
      <c r="E26" s="17"/>
      <c r="F26" s="12"/>
      <c r="G26" s="9"/>
      <c r="H26" s="28"/>
    </row>
    <row r="27" spans="1:8" ht="16.5">
      <c r="A27" s="14">
        <f>SUM(A28:A31)</f>
        <v>117213580</v>
      </c>
      <c r="B27" s="15">
        <v>4190</v>
      </c>
      <c r="C27" s="16" t="s">
        <v>14</v>
      </c>
      <c r="D27" s="48">
        <f>SUM(D28:D31)</f>
        <v>130084880</v>
      </c>
      <c r="E27" s="14">
        <f>SUM(E28:E31)</f>
        <v>124797581</v>
      </c>
      <c r="F27" s="11">
        <f t="shared" si="0"/>
        <v>5287299</v>
      </c>
      <c r="G27" s="8">
        <f t="shared" si="1"/>
        <v>0.04236699908470181</v>
      </c>
      <c r="H27" s="30"/>
    </row>
    <row r="28" spans="1:8" ht="16.5">
      <c r="A28" s="17">
        <v>14994519</v>
      </c>
      <c r="B28" s="18">
        <v>4192</v>
      </c>
      <c r="C28" s="19" t="s">
        <v>24</v>
      </c>
      <c r="D28" s="49">
        <v>16000000</v>
      </c>
      <c r="E28" s="17">
        <v>12477992</v>
      </c>
      <c r="F28" s="12">
        <f t="shared" si="0"/>
        <v>3522008</v>
      </c>
      <c r="G28" s="9">
        <f t="shared" si="1"/>
        <v>0.2822575940103183</v>
      </c>
      <c r="H28" s="26"/>
    </row>
    <row r="29" spans="1:8" ht="16.5">
      <c r="A29" s="17">
        <v>43773865</v>
      </c>
      <c r="B29" s="18" t="s">
        <v>17</v>
      </c>
      <c r="C29" s="19" t="s">
        <v>7</v>
      </c>
      <c r="D29" s="40">
        <v>55650000</v>
      </c>
      <c r="E29" s="53">
        <v>55577887</v>
      </c>
      <c r="F29" s="12">
        <f>D29-E29</f>
        <v>72113</v>
      </c>
      <c r="G29" s="9">
        <f>F29/E29</f>
        <v>0.0012975124441128897</v>
      </c>
      <c r="H29" s="31"/>
    </row>
    <row r="30" spans="1:8" ht="16.5">
      <c r="A30" s="50">
        <v>6567670</v>
      </c>
      <c r="B30" s="18" t="s">
        <v>15</v>
      </c>
      <c r="C30" s="19" t="s">
        <v>25</v>
      </c>
      <c r="D30" s="51">
        <v>8253000</v>
      </c>
      <c r="E30" s="19">
        <v>6567670</v>
      </c>
      <c r="F30" s="12">
        <f>D30-E30</f>
        <v>1685330</v>
      </c>
      <c r="G30" s="9">
        <f>F30/E30</f>
        <v>0.25661003065013926</v>
      </c>
      <c r="H30" s="31"/>
    </row>
    <row r="31" spans="1:8" ht="16.5">
      <c r="A31" s="50">
        <v>51877526</v>
      </c>
      <c r="B31" s="18" t="s">
        <v>19</v>
      </c>
      <c r="C31" s="19" t="s">
        <v>26</v>
      </c>
      <c r="D31" s="41">
        <v>50181880</v>
      </c>
      <c r="E31" s="54">
        <v>50174032</v>
      </c>
      <c r="F31" s="12">
        <f t="shared" si="0"/>
        <v>7848</v>
      </c>
      <c r="G31" s="9">
        <f t="shared" si="1"/>
        <v>0.0001564155736975653</v>
      </c>
      <c r="H31" s="31"/>
    </row>
    <row r="32" spans="1:8" ht="17.25" thickBot="1">
      <c r="A32" s="19"/>
      <c r="B32" s="18"/>
      <c r="C32" s="20"/>
      <c r="D32" s="51"/>
      <c r="E32" s="20"/>
      <c r="F32" s="12"/>
      <c r="G32" s="9"/>
      <c r="H32" s="31"/>
    </row>
    <row r="33" spans="1:8" ht="27" customHeight="1" thickBot="1">
      <c r="A33" s="21">
        <f>A9+A14+A16+A18+A22+A24+A27</f>
        <v>2532261012</v>
      </c>
      <c r="B33" s="22"/>
      <c r="C33" s="23" t="s">
        <v>27</v>
      </c>
      <c r="D33" s="52">
        <f>D9+D14+D16+D18+D22+D24+D27</f>
        <v>2656563754</v>
      </c>
      <c r="E33" s="21">
        <f>E9+E14+E16+E18+E22+E24+E27</f>
        <v>2481087384</v>
      </c>
      <c r="F33" s="13">
        <f t="shared" si="0"/>
        <v>175476370</v>
      </c>
      <c r="G33" s="5">
        <f t="shared" si="1"/>
        <v>0.07072559037283792</v>
      </c>
      <c r="H33" s="32"/>
    </row>
    <row r="34" spans="1:8" ht="16.5">
      <c r="A34" s="2"/>
      <c r="B34" s="2"/>
      <c r="C34" s="2"/>
      <c r="D34" s="2"/>
      <c r="E34" s="2"/>
      <c r="F34" s="2"/>
      <c r="G34" s="2"/>
      <c r="H34" s="33"/>
    </row>
    <row r="35" ht="16.5">
      <c r="H35" s="34"/>
    </row>
    <row r="36" ht="16.5">
      <c r="H36" s="36"/>
    </row>
    <row r="37" ht="16.5">
      <c r="H37" s="37"/>
    </row>
    <row r="38" ht="16.5">
      <c r="H38" s="37"/>
    </row>
    <row r="39" ht="16.5">
      <c r="H39" s="38"/>
    </row>
    <row r="40" ht="16.5">
      <c r="H40" s="39"/>
    </row>
    <row r="41" ht="16.5">
      <c r="H41" s="39"/>
    </row>
    <row r="42" ht="16.5">
      <c r="H42" s="39"/>
    </row>
    <row r="43" ht="16.5">
      <c r="H43" s="39"/>
    </row>
  </sheetData>
  <mergeCells count="5">
    <mergeCell ref="F7:G7"/>
    <mergeCell ref="A3:H3"/>
    <mergeCell ref="A4:H4"/>
    <mergeCell ref="B7:C7"/>
    <mergeCell ref="H7:H8"/>
  </mergeCells>
  <printOptions/>
  <pageMargins left="0.41" right="0.2" top="0.5118110236220472" bottom="0.43307086614173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derli</dc:creator>
  <cp:keywords/>
  <dc:description/>
  <cp:lastModifiedBy>劉德俐</cp:lastModifiedBy>
  <cp:lastPrinted>2009-06-09T03:26:34Z</cp:lastPrinted>
  <dcterms:created xsi:type="dcterms:W3CDTF">2006-03-23T03:09:46Z</dcterms:created>
  <dcterms:modified xsi:type="dcterms:W3CDTF">2009-06-09T04:00:50Z</dcterms:modified>
  <cp:category/>
  <cp:version/>
  <cp:contentType/>
  <cp:contentStatus/>
</cp:coreProperties>
</file>