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<sst xmlns="http://schemas.openxmlformats.org/spreadsheetml/2006/main" count="74" uniqueCount="64">
  <si>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編號：306</t>
  </si>
  <si>
    <t>中  原  大  學</t>
  </si>
  <si>
    <t>支出預算明細表</t>
  </si>
  <si>
    <t>中華民國九十六學年度</t>
  </si>
  <si>
    <t>單位：元            全1頁第1頁</t>
  </si>
  <si>
    <t>前學年度</t>
  </si>
  <si>
    <t>科          目</t>
  </si>
  <si>
    <t>本學年度</t>
  </si>
  <si>
    <t>上年度估</t>
  </si>
  <si>
    <t>本年度預算與上年度估計決算比較</t>
  </si>
  <si>
    <t>說            明</t>
  </si>
  <si>
    <t>決 算 數</t>
  </si>
  <si>
    <t>編 號</t>
  </si>
  <si>
    <t>名      稱</t>
  </si>
  <si>
    <t>預 算 數</t>
  </si>
  <si>
    <t>計決算數</t>
  </si>
  <si>
    <r>
      <t>差異</t>
    </r>
    <r>
      <rPr>
        <sz val="9"/>
        <rFont val="標楷體"/>
        <family val="4"/>
      </rPr>
      <t>(本年預-上估決)</t>
    </r>
  </si>
  <si>
    <t>%</t>
  </si>
  <si>
    <t>董事會支出</t>
  </si>
  <si>
    <t xml:space="preserve"> 詳如次頁--補充說明</t>
  </si>
  <si>
    <t>5111</t>
  </si>
  <si>
    <t xml:space="preserve">  人事費</t>
  </si>
  <si>
    <t>5112</t>
  </si>
  <si>
    <t xml:space="preserve">  業務費</t>
  </si>
  <si>
    <t>5115</t>
  </si>
  <si>
    <t xml:space="preserve">  交通及出席費</t>
  </si>
  <si>
    <t>行政管理支出</t>
  </si>
  <si>
    <t>5121</t>
  </si>
  <si>
    <t xml:space="preserve">  人事費</t>
  </si>
  <si>
    <t>5122</t>
  </si>
  <si>
    <t xml:space="preserve">  業務費</t>
  </si>
  <si>
    <t>5123</t>
  </si>
  <si>
    <t xml:space="preserve">  維護及報廢</t>
  </si>
  <si>
    <t>5124</t>
  </si>
  <si>
    <t xml:space="preserve">  退休撫卹費</t>
  </si>
  <si>
    <t>教學研究及訓輔支出</t>
  </si>
  <si>
    <t>5131</t>
  </si>
  <si>
    <t xml:space="preserve">  人事費</t>
  </si>
  <si>
    <t>5132</t>
  </si>
  <si>
    <t xml:space="preserve">  業務費</t>
  </si>
  <si>
    <t>5133</t>
  </si>
  <si>
    <t>5134</t>
  </si>
  <si>
    <t>獎助學金支出</t>
  </si>
  <si>
    <t>推廣及其他教學支出</t>
  </si>
  <si>
    <t>5151</t>
  </si>
  <si>
    <t>5152</t>
  </si>
  <si>
    <t>5153</t>
  </si>
  <si>
    <t>建教合作支出</t>
  </si>
  <si>
    <t>5161</t>
  </si>
  <si>
    <t>5162</t>
  </si>
  <si>
    <t>5163</t>
  </si>
  <si>
    <t>5170</t>
  </si>
  <si>
    <t>作業損失</t>
  </si>
  <si>
    <t>財務支出</t>
  </si>
  <si>
    <t>5181</t>
  </si>
  <si>
    <t xml:space="preserve">  利息費用</t>
  </si>
  <si>
    <t>其他支出</t>
  </si>
  <si>
    <t xml:space="preserve">  試務費支出</t>
  </si>
  <si>
    <t>5192</t>
  </si>
  <si>
    <t xml:space="preserve">  募款支出</t>
  </si>
  <si>
    <t>5193</t>
  </si>
  <si>
    <t xml:space="preserve">  預備金</t>
  </si>
  <si>
    <t>合     計</t>
  </si>
  <si>
    <t>-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</si>
</sst>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</numFmts>
  <fonts count="2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2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3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176" fontId="3" fillId="0" borderId="0" xfId="16" applyNumberFormat="1" applyFont="1" applyAlignment="1">
      <alignment vertical="center"/>
    </xf>
    <xf numFmtId="176" fontId="6" fillId="0" borderId="0" xfId="15" applyNumberFormat="1" applyFont="1" applyAlignment="1">
      <alignment horizontal="center" vertical="center"/>
      <protection/>
    </xf>
    <xf numFmtId="176" fontId="6" fillId="0" borderId="0" xfId="15" applyNumberFormat="1" applyFont="1" applyAlignment="1">
      <alignment vertical="center"/>
      <protection/>
    </xf>
    <xf numFmtId="176" fontId="6" fillId="0" borderId="0" xfId="16" applyNumberFormat="1" applyFont="1" applyAlignment="1">
      <alignment vertical="center"/>
    </xf>
    <xf numFmtId="176" fontId="10" fillId="0" borderId="0" xfId="16" applyNumberFormat="1" applyFont="1" applyBorder="1" applyAlignment="1">
      <alignment horizontal="center" vertical="center"/>
    </xf>
    <xf numFmtId="176" fontId="6" fillId="0" borderId="0" xfId="16" applyNumberFormat="1" applyFont="1" applyBorder="1" applyAlignment="1">
      <alignment horizontal="center" vertical="center"/>
    </xf>
    <xf numFmtId="176" fontId="6" fillId="0" borderId="0" xfId="16" applyNumberFormat="1" applyFont="1" applyBorder="1" applyAlignment="1">
      <alignment horizontal="right" vertical="center"/>
    </xf>
    <xf numFmtId="176" fontId="6" fillId="0" borderId="1" xfId="16" applyNumberFormat="1" applyFont="1" applyBorder="1" applyAlignment="1">
      <alignment horizontal="center" vertical="center"/>
    </xf>
    <xf numFmtId="176" fontId="6" fillId="0" borderId="2" xfId="16" applyNumberFormat="1" applyFont="1" applyBorder="1" applyAlignment="1">
      <alignment horizontal="center" vertical="center"/>
    </xf>
    <xf numFmtId="176" fontId="17" fillId="0" borderId="3" xfId="16" applyNumberFormat="1" applyFont="1" applyBorder="1" applyAlignment="1">
      <alignment horizontal="right" vertical="center"/>
    </xf>
    <xf numFmtId="176" fontId="6" fillId="0" borderId="3" xfId="16" applyNumberFormat="1" applyFont="1" applyBorder="1" applyAlignment="1">
      <alignment horizontal="right" vertical="center"/>
    </xf>
    <xf numFmtId="176" fontId="14" fillId="0" borderId="3" xfId="16" applyNumberFormat="1" applyFont="1" applyBorder="1" applyAlignment="1">
      <alignment horizontal="right" vertical="center"/>
    </xf>
    <xf numFmtId="176" fontId="6" fillId="0" borderId="4" xfId="15" applyNumberFormat="1" applyFont="1" applyBorder="1" applyAlignment="1">
      <alignment horizontal="center" vertical="center"/>
      <protection/>
    </xf>
    <xf numFmtId="176" fontId="6" fillId="0" borderId="5" xfId="15" applyNumberFormat="1" applyFont="1" applyBorder="1" applyAlignment="1">
      <alignment horizontal="center" vertical="center"/>
      <protection/>
    </xf>
    <xf numFmtId="176" fontId="6" fillId="0" borderId="6" xfId="15" applyNumberFormat="1" applyFont="1" applyBorder="1" applyAlignment="1">
      <alignment horizontal="center" vertical="center"/>
      <protection/>
    </xf>
    <xf numFmtId="176" fontId="13" fillId="0" borderId="0" xfId="16" applyNumberFormat="1" applyFont="1" applyBorder="1" applyAlignment="1">
      <alignment horizontal="right" vertical="center"/>
    </xf>
    <xf numFmtId="0" fontId="16" fillId="0" borderId="7" xfId="15" applyFont="1" applyBorder="1">
      <alignment/>
      <protection/>
    </xf>
    <xf numFmtId="0" fontId="18" fillId="0" borderId="7" xfId="15" applyFont="1" applyBorder="1">
      <alignment/>
      <protection/>
    </xf>
    <xf numFmtId="0" fontId="19" fillId="0" borderId="7" xfId="15" applyFont="1" applyBorder="1">
      <alignment/>
      <protection/>
    </xf>
    <xf numFmtId="0" fontId="18" fillId="0" borderId="7" xfId="15" applyFont="1" applyBorder="1" applyAlignment="1">
      <alignment vertical="center"/>
      <protection/>
    </xf>
    <xf numFmtId="0" fontId="20" fillId="0" borderId="7" xfId="15" applyFont="1" applyBorder="1">
      <alignment/>
      <protection/>
    </xf>
    <xf numFmtId="0" fontId="21" fillId="0" borderId="7" xfId="15" applyFont="1" applyBorder="1" applyAlignment="1">
      <alignment vertical="center"/>
      <protection/>
    </xf>
    <xf numFmtId="0" fontId="11" fillId="0" borderId="7" xfId="15" applyFont="1" applyBorder="1">
      <alignment/>
      <protection/>
    </xf>
    <xf numFmtId="3" fontId="22" fillId="0" borderId="7" xfId="15" applyNumberFormat="1" applyFont="1" applyBorder="1" applyAlignment="1">
      <alignment horizontal="left" vertical="center"/>
      <protection/>
    </xf>
    <xf numFmtId="176" fontId="23" fillId="0" borderId="8" xfId="15" applyNumberFormat="1" applyFont="1" applyBorder="1" applyAlignment="1">
      <alignment vertical="center"/>
      <protection/>
    </xf>
    <xf numFmtId="0" fontId="12" fillId="0" borderId="9" xfId="15" applyFont="1" applyBorder="1" applyAlignment="1">
      <alignment horizontal="center" vertical="center"/>
      <protection/>
    </xf>
    <xf numFmtId="176" fontId="14" fillId="0" borderId="10" xfId="15" applyNumberFormat="1" applyFont="1" applyBorder="1" applyAlignment="1">
      <alignment vertical="center"/>
      <protection/>
    </xf>
    <xf numFmtId="10" fontId="14" fillId="0" borderId="11" xfId="19" applyNumberFormat="1" applyFont="1" applyBorder="1" applyAlignment="1">
      <alignment horizontal="right" vertical="center"/>
    </xf>
    <xf numFmtId="176" fontId="6" fillId="0" borderId="10" xfId="15" applyNumberFormat="1" applyFont="1" applyBorder="1" applyAlignment="1">
      <alignment vertical="center"/>
      <protection/>
    </xf>
    <xf numFmtId="10" fontId="6" fillId="0" borderId="11" xfId="19" applyNumberFormat="1" applyFont="1" applyBorder="1" applyAlignment="1">
      <alignment horizontal="right" vertical="center"/>
    </xf>
    <xf numFmtId="176" fontId="6" fillId="0" borderId="12" xfId="15" applyNumberFormat="1" applyFont="1" applyBorder="1" applyAlignment="1">
      <alignment horizontal="center" vertical="center"/>
      <protection/>
    </xf>
    <xf numFmtId="176" fontId="6" fillId="0" borderId="13" xfId="15" applyNumberFormat="1" applyFont="1" applyBorder="1" applyAlignment="1">
      <alignment horizontal="center" vertical="center"/>
      <protection/>
    </xf>
    <xf numFmtId="49" fontId="14" fillId="0" borderId="10" xfId="15" applyNumberFormat="1" applyFont="1" applyBorder="1" applyAlignment="1">
      <alignment horizontal="left" vertical="center"/>
      <protection/>
    </xf>
    <xf numFmtId="49" fontId="6" fillId="0" borderId="10" xfId="15" applyNumberFormat="1" applyFont="1" applyBorder="1" applyAlignment="1">
      <alignment horizontal="center" vertical="center"/>
      <protection/>
    </xf>
    <xf numFmtId="176" fontId="15" fillId="0" borderId="1" xfId="15" applyNumberFormat="1" applyFont="1" applyBorder="1" applyAlignment="1">
      <alignment vertical="center"/>
      <protection/>
    </xf>
    <xf numFmtId="176" fontId="3" fillId="0" borderId="3" xfId="15" applyNumberFormat="1" applyFont="1" applyBorder="1" applyAlignment="1">
      <alignment vertical="center"/>
      <protection/>
    </xf>
    <xf numFmtId="176" fontId="15" fillId="0" borderId="3" xfId="15" applyNumberFormat="1" applyFont="1" applyBorder="1" applyAlignment="1">
      <alignment vertical="center"/>
      <protection/>
    </xf>
    <xf numFmtId="176" fontId="3" fillId="0" borderId="2" xfId="15" applyNumberFormat="1" applyFont="1" applyBorder="1" applyAlignment="1">
      <alignment vertical="center"/>
      <protection/>
    </xf>
    <xf numFmtId="176" fontId="14" fillId="0" borderId="13" xfId="15" applyNumberFormat="1" applyFont="1" applyBorder="1" applyAlignment="1">
      <alignment vertical="center"/>
      <protection/>
    </xf>
    <xf numFmtId="10" fontId="14" fillId="0" borderId="13" xfId="19" applyNumberFormat="1" applyFont="1" applyBorder="1" applyAlignment="1">
      <alignment horizontal="right" vertical="center"/>
    </xf>
    <xf numFmtId="10" fontId="6" fillId="0" borderId="11" xfId="19" applyNumberFormat="1" applyFont="1" applyBorder="1" applyAlignment="1" quotePrefix="1">
      <alignment horizontal="right" vertical="center"/>
    </xf>
    <xf numFmtId="176" fontId="13" fillId="0" borderId="3" xfId="16" applyNumberFormat="1" applyFont="1" applyBorder="1" applyAlignment="1">
      <alignment horizontal="right" vertical="center"/>
    </xf>
    <xf numFmtId="176" fontId="17" fillId="0" borderId="2" xfId="16" applyNumberFormat="1" applyFont="1" applyBorder="1" applyAlignment="1">
      <alignment horizontal="right" vertical="center"/>
    </xf>
    <xf numFmtId="176" fontId="13" fillId="0" borderId="14" xfId="16" applyNumberFormat="1" applyFont="1" applyBorder="1" applyAlignment="1">
      <alignment horizontal="center" vertical="center"/>
    </xf>
    <xf numFmtId="176" fontId="13" fillId="0" borderId="1" xfId="16" applyNumberFormat="1" applyFont="1" applyBorder="1" applyAlignment="1">
      <alignment horizontal="right" vertical="center"/>
    </xf>
    <xf numFmtId="176" fontId="13" fillId="0" borderId="7" xfId="16" applyNumberFormat="1" applyFont="1" applyBorder="1" applyAlignment="1">
      <alignment horizontal="right" vertical="center"/>
    </xf>
    <xf numFmtId="176" fontId="17" fillId="0" borderId="7" xfId="16" applyNumberFormat="1" applyFont="1" applyBorder="1" applyAlignment="1">
      <alignment horizontal="right" vertical="center"/>
    </xf>
    <xf numFmtId="176" fontId="7" fillId="0" borderId="0" xfId="16" applyNumberFormat="1" applyFont="1" applyBorder="1" applyAlignment="1">
      <alignment horizontal="center" vertical="center"/>
    </xf>
    <xf numFmtId="176" fontId="8" fillId="0" borderId="0" xfId="16" applyNumberFormat="1" applyFont="1" applyBorder="1" applyAlignment="1">
      <alignment horizontal="center" vertical="center"/>
    </xf>
    <xf numFmtId="176" fontId="9" fillId="0" borderId="0" xfId="16" applyNumberFormat="1" applyFont="1" applyBorder="1" applyAlignment="1">
      <alignment horizontal="center" vertical="center"/>
    </xf>
    <xf numFmtId="176" fontId="14" fillId="0" borderId="15" xfId="15" applyNumberFormat="1" applyFont="1" applyBorder="1" applyAlignment="1">
      <alignment horizontal="center" vertical="center"/>
      <protection/>
    </xf>
    <xf numFmtId="176" fontId="14" fillId="0" borderId="8" xfId="15" applyNumberFormat="1" applyFont="1" applyBorder="1" applyAlignment="1">
      <alignment horizontal="center" vertical="center"/>
      <protection/>
    </xf>
    <xf numFmtId="176" fontId="6" fillId="0" borderId="16" xfId="15" applyNumberFormat="1" applyFont="1" applyBorder="1" applyAlignment="1">
      <alignment horizontal="center" vertical="center"/>
      <protection/>
    </xf>
    <xf numFmtId="176" fontId="6" fillId="0" borderId="17" xfId="15" applyNumberFormat="1" applyFont="1" applyBorder="1" applyAlignment="1">
      <alignment horizontal="center" vertical="center"/>
      <protection/>
    </xf>
    <xf numFmtId="176" fontId="11" fillId="0" borderId="18" xfId="15" applyNumberFormat="1" applyFont="1" applyBorder="1" applyAlignment="1">
      <alignment horizontal="center" vertical="center"/>
      <protection/>
    </xf>
    <xf numFmtId="176" fontId="11" fillId="0" borderId="19" xfId="15" applyNumberFormat="1" applyFont="1" applyBorder="1" applyAlignment="1">
      <alignment horizontal="center" vertical="center"/>
      <protection/>
    </xf>
    <xf numFmtId="176" fontId="6" fillId="0" borderId="20" xfId="15" applyNumberFormat="1" applyFont="1" applyBorder="1" applyAlignment="1">
      <alignment horizontal="center" vertical="center"/>
      <protection/>
    </xf>
    <xf numFmtId="176" fontId="6" fillId="0" borderId="21" xfId="15" applyNumberFormat="1" applyFont="1" applyBorder="1" applyAlignment="1">
      <alignment horizontal="center" vertical="center"/>
      <protection/>
    </xf>
    <xf numFmtId="176" fontId="13" fillId="0" borderId="13" xfId="16" applyNumberFormat="1" applyFont="1" applyBorder="1" applyAlignment="1">
      <alignment horizontal="right" vertical="center"/>
    </xf>
    <xf numFmtId="177" fontId="17" fillId="0" borderId="10" xfId="15" applyNumberFormat="1" applyFont="1" applyBorder="1" applyAlignment="1">
      <alignment vertical="center"/>
      <protection/>
    </xf>
    <xf numFmtId="177" fontId="13" fillId="0" borderId="10" xfId="15" applyNumberFormat="1" applyFont="1" applyBorder="1" applyAlignment="1">
      <alignment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C1">
      <selection activeCell="F39" sqref="F39"/>
    </sheetView>
  </sheetViews>
  <sheetFormatPr defaultColWidth="9.00390625" defaultRowHeight="16.5"/>
  <cols>
    <col min="1" max="1" width="20.125" style="0" customWidth="1"/>
    <col min="2" max="2" width="9.375" style="0" customWidth="1"/>
    <col min="3" max="3" width="22.625" style="0" customWidth="1"/>
    <col min="4" max="4" width="22.125" style="0" customWidth="1"/>
    <col min="5" max="5" width="21.875" style="0" customWidth="1"/>
    <col min="6" max="6" width="20.375" style="0" customWidth="1"/>
    <col min="7" max="7" width="12.25390625" style="0" customWidth="1"/>
    <col min="8" max="8" width="24.50390625" style="0" customWidth="1"/>
  </cols>
  <sheetData>
    <row r="1" spans="1:8" ht="17.25">
      <c r="A1" s="1" t="s">
        <v>0</v>
      </c>
      <c r="B1" s="2"/>
      <c r="C1" s="3"/>
      <c r="D1" s="3"/>
      <c r="E1" s="4"/>
      <c r="F1" s="3"/>
      <c r="G1" s="3"/>
      <c r="H1" s="3"/>
    </row>
    <row r="2" spans="1:8" ht="30">
      <c r="A2" s="48" t="s">
        <v>1</v>
      </c>
      <c r="B2" s="48"/>
      <c r="C2" s="48"/>
      <c r="D2" s="48"/>
      <c r="E2" s="48"/>
      <c r="F2" s="48"/>
      <c r="G2" s="48"/>
      <c r="H2" s="48"/>
    </row>
    <row r="3" spans="1:8" ht="25.5">
      <c r="A3" s="49" t="s">
        <v>2</v>
      </c>
      <c r="B3" s="49"/>
      <c r="C3" s="49"/>
      <c r="D3" s="49"/>
      <c r="E3" s="49"/>
      <c r="F3" s="49"/>
      <c r="G3" s="49"/>
      <c r="H3" s="49"/>
    </row>
    <row r="4" spans="1:8" ht="19.5">
      <c r="A4" s="50" t="s">
        <v>3</v>
      </c>
      <c r="B4" s="50"/>
      <c r="C4" s="50"/>
      <c r="D4" s="50"/>
      <c r="E4" s="50"/>
      <c r="F4" s="50"/>
      <c r="G4" s="50"/>
      <c r="H4" s="50"/>
    </row>
    <row r="5" spans="1:8" ht="17.25" thickBot="1">
      <c r="A5" s="5"/>
      <c r="B5" s="6"/>
      <c r="C5" s="6"/>
      <c r="D5" s="6"/>
      <c r="E5" s="5"/>
      <c r="F5" s="6"/>
      <c r="G5" s="6"/>
      <c r="H5" s="7" t="s">
        <v>4</v>
      </c>
    </row>
    <row r="6" spans="1:8" ht="17.25" thickBot="1">
      <c r="A6" s="8" t="s">
        <v>5</v>
      </c>
      <c r="B6" s="53" t="s">
        <v>6</v>
      </c>
      <c r="C6" s="54"/>
      <c r="D6" s="14" t="s">
        <v>7</v>
      </c>
      <c r="E6" s="8" t="s">
        <v>8</v>
      </c>
      <c r="F6" s="55" t="s">
        <v>9</v>
      </c>
      <c r="G6" s="56"/>
      <c r="H6" s="57" t="s">
        <v>10</v>
      </c>
    </row>
    <row r="7" spans="1:8" ht="17.25" thickBot="1">
      <c r="A7" s="9" t="s">
        <v>11</v>
      </c>
      <c r="B7" s="31" t="s">
        <v>12</v>
      </c>
      <c r="C7" s="32" t="s">
        <v>13</v>
      </c>
      <c r="D7" s="15" t="s">
        <v>14</v>
      </c>
      <c r="E7" s="9" t="s">
        <v>15</v>
      </c>
      <c r="F7" s="26" t="s">
        <v>16</v>
      </c>
      <c r="G7" s="13" t="s">
        <v>17</v>
      </c>
      <c r="H7" s="58"/>
    </row>
    <row r="8" spans="1:8" ht="17.25">
      <c r="A8" s="42">
        <f>SUM(A9:A11)</f>
        <v>3557790</v>
      </c>
      <c r="B8" s="33">
        <v>5110</v>
      </c>
      <c r="C8" s="35" t="s">
        <v>18</v>
      </c>
      <c r="D8" s="45">
        <f>SUM(D9:D11)</f>
        <v>5000000</v>
      </c>
      <c r="E8" s="46">
        <f>SUM(E9:E11)</f>
        <v>4667995</v>
      </c>
      <c r="F8" s="27">
        <f>D8-E8</f>
        <v>332005</v>
      </c>
      <c r="G8" s="28">
        <f>F8/E8</f>
        <v>0.07112368372288316</v>
      </c>
      <c r="H8" s="17" t="s">
        <v>19</v>
      </c>
    </row>
    <row r="9" spans="1:8" ht="17.25">
      <c r="A9" s="10">
        <v>1157790</v>
      </c>
      <c r="B9" s="34" t="s">
        <v>20</v>
      </c>
      <c r="C9" s="36" t="s">
        <v>21</v>
      </c>
      <c r="D9" s="10">
        <v>2680290</v>
      </c>
      <c r="E9" s="47">
        <v>2707995</v>
      </c>
      <c r="F9" s="60">
        <f aca="true" t="shared" si="0" ref="F9:F38">D9-E9</f>
        <v>-27705</v>
      </c>
      <c r="G9" s="30">
        <f aca="true" t="shared" si="1" ref="G9:G38">F9/E9</f>
        <v>-0.010230816526618402</v>
      </c>
      <c r="H9" s="18"/>
    </row>
    <row r="10" spans="1:8" ht="17.25">
      <c r="A10" s="10">
        <v>960000</v>
      </c>
      <c r="B10" s="34" t="s">
        <v>22</v>
      </c>
      <c r="C10" s="36" t="s">
        <v>23</v>
      </c>
      <c r="D10" s="10">
        <v>879710</v>
      </c>
      <c r="E10" s="47">
        <v>740000</v>
      </c>
      <c r="F10" s="29">
        <f t="shared" si="0"/>
        <v>139710</v>
      </c>
      <c r="G10" s="30">
        <f t="shared" si="1"/>
        <v>0.1887972972972973</v>
      </c>
      <c r="H10" s="18"/>
    </row>
    <row r="11" spans="1:8" ht="17.25">
      <c r="A11" s="10">
        <v>1440000</v>
      </c>
      <c r="B11" s="34" t="s">
        <v>24</v>
      </c>
      <c r="C11" s="36" t="s">
        <v>25</v>
      </c>
      <c r="D11" s="10">
        <v>1440000</v>
      </c>
      <c r="E11" s="47">
        <v>1220000</v>
      </c>
      <c r="F11" s="29">
        <f t="shared" si="0"/>
        <v>220000</v>
      </c>
      <c r="G11" s="30">
        <f t="shared" si="1"/>
        <v>0.18032786885245902</v>
      </c>
      <c r="H11" s="18"/>
    </row>
    <row r="12" spans="1:8" ht="17.25">
      <c r="A12" s="42">
        <f>SUM(A13:A16)</f>
        <v>310774919</v>
      </c>
      <c r="B12" s="33">
        <v>5120</v>
      </c>
      <c r="C12" s="37" t="s">
        <v>26</v>
      </c>
      <c r="D12" s="42">
        <f>SUM(D13:D16)</f>
        <v>414242232</v>
      </c>
      <c r="E12" s="46">
        <f>SUM(E13:E16)</f>
        <v>334414187</v>
      </c>
      <c r="F12" s="27">
        <f t="shared" si="0"/>
        <v>79828045</v>
      </c>
      <c r="G12" s="28">
        <f t="shared" si="1"/>
        <v>0.23871010292993342</v>
      </c>
      <c r="H12" s="18"/>
    </row>
    <row r="13" spans="1:8" ht="17.25">
      <c r="A13" s="10">
        <v>231937856</v>
      </c>
      <c r="B13" s="34" t="s">
        <v>27</v>
      </c>
      <c r="C13" s="36" t="s">
        <v>28</v>
      </c>
      <c r="D13" s="10">
        <v>299683054</v>
      </c>
      <c r="E13" s="47">
        <v>256430000</v>
      </c>
      <c r="F13" s="29">
        <f t="shared" si="0"/>
        <v>43253054</v>
      </c>
      <c r="G13" s="30">
        <f t="shared" si="1"/>
        <v>0.16867392270795148</v>
      </c>
      <c r="H13" s="18"/>
    </row>
    <row r="14" spans="1:8" ht="17.25">
      <c r="A14" s="11">
        <v>46228835</v>
      </c>
      <c r="B14" s="34" t="s">
        <v>29</v>
      </c>
      <c r="C14" s="36" t="s">
        <v>30</v>
      </c>
      <c r="D14" s="10">
        <v>60417250</v>
      </c>
      <c r="E14" s="47">
        <v>47000000</v>
      </c>
      <c r="F14" s="29">
        <f t="shared" si="0"/>
        <v>13417250</v>
      </c>
      <c r="G14" s="30">
        <f t="shared" si="1"/>
        <v>0.28547340425531914</v>
      </c>
      <c r="H14" s="18"/>
    </row>
    <row r="15" spans="1:8" ht="17.25">
      <c r="A15" s="11">
        <v>20872438</v>
      </c>
      <c r="B15" s="34" t="s">
        <v>31</v>
      </c>
      <c r="C15" s="36" t="s">
        <v>32</v>
      </c>
      <c r="D15" s="10">
        <v>19706190</v>
      </c>
      <c r="E15" s="47">
        <v>20500000</v>
      </c>
      <c r="F15" s="60">
        <f t="shared" si="0"/>
        <v>-793810</v>
      </c>
      <c r="G15" s="30">
        <f t="shared" si="1"/>
        <v>-0.038722439024390244</v>
      </c>
      <c r="H15" s="18"/>
    </row>
    <row r="16" spans="1:8" ht="17.25">
      <c r="A16" s="11">
        <v>11735790</v>
      </c>
      <c r="B16" s="34" t="s">
        <v>33</v>
      </c>
      <c r="C16" s="36" t="s">
        <v>34</v>
      </c>
      <c r="D16" s="10">
        <v>34435738</v>
      </c>
      <c r="E16" s="47">
        <v>10484187</v>
      </c>
      <c r="F16" s="29">
        <f t="shared" si="0"/>
        <v>23951551</v>
      </c>
      <c r="G16" s="30">
        <f t="shared" si="1"/>
        <v>2.2845406134018784</v>
      </c>
      <c r="H16" s="18"/>
    </row>
    <row r="17" spans="1:8" ht="17.25">
      <c r="A17" s="42">
        <f>SUM(A18:A21)</f>
        <v>1218543192</v>
      </c>
      <c r="B17" s="33">
        <v>5130</v>
      </c>
      <c r="C17" s="37" t="s">
        <v>35</v>
      </c>
      <c r="D17" s="42">
        <f>SUM(D18:D21)</f>
        <v>1400237756</v>
      </c>
      <c r="E17" s="46">
        <f>SUM(E18:E21)</f>
        <v>1234397046</v>
      </c>
      <c r="F17" s="27">
        <f t="shared" si="0"/>
        <v>165840710</v>
      </c>
      <c r="G17" s="28">
        <f t="shared" si="1"/>
        <v>0.13434956810484786</v>
      </c>
      <c r="H17" s="18"/>
    </row>
    <row r="18" spans="1:8" ht="17.25">
      <c r="A18" s="11">
        <v>701924541</v>
      </c>
      <c r="B18" s="34" t="s">
        <v>36</v>
      </c>
      <c r="C18" s="36" t="s">
        <v>37</v>
      </c>
      <c r="D18" s="10">
        <v>799621812</v>
      </c>
      <c r="E18" s="47">
        <v>697250000</v>
      </c>
      <c r="F18" s="29">
        <f t="shared" si="0"/>
        <v>102371812</v>
      </c>
      <c r="G18" s="30">
        <f t="shared" si="1"/>
        <v>0.14682224740050198</v>
      </c>
      <c r="H18" s="18"/>
    </row>
    <row r="19" spans="1:8" ht="17.25">
      <c r="A19" s="11">
        <v>275944893</v>
      </c>
      <c r="B19" s="34" t="s">
        <v>38</v>
      </c>
      <c r="C19" s="36" t="s">
        <v>39</v>
      </c>
      <c r="D19" s="10">
        <v>377099080</v>
      </c>
      <c r="E19" s="47">
        <v>315000000</v>
      </c>
      <c r="F19" s="29">
        <f t="shared" si="0"/>
        <v>62099080</v>
      </c>
      <c r="G19" s="30">
        <f t="shared" si="1"/>
        <v>0.19713993650793651</v>
      </c>
      <c r="H19" s="18"/>
    </row>
    <row r="20" spans="1:8" ht="17.25">
      <c r="A20" s="11">
        <v>217862092</v>
      </c>
      <c r="B20" s="34" t="s">
        <v>40</v>
      </c>
      <c r="C20" s="36" t="s">
        <v>32</v>
      </c>
      <c r="D20" s="10">
        <v>201568937</v>
      </c>
      <c r="E20" s="47">
        <v>200000000</v>
      </c>
      <c r="F20" s="29">
        <f t="shared" si="0"/>
        <v>1568937</v>
      </c>
      <c r="G20" s="30">
        <f t="shared" si="1"/>
        <v>0.007844685</v>
      </c>
      <c r="H20" s="18"/>
    </row>
    <row r="21" spans="1:8" ht="17.25">
      <c r="A21" s="11">
        <v>22811666</v>
      </c>
      <c r="B21" s="34" t="s">
        <v>41</v>
      </c>
      <c r="C21" s="36" t="s">
        <v>34</v>
      </c>
      <c r="D21" s="10">
        <v>21947927</v>
      </c>
      <c r="E21" s="47">
        <v>22147046</v>
      </c>
      <c r="F21" s="60">
        <f t="shared" si="0"/>
        <v>-199119</v>
      </c>
      <c r="G21" s="30">
        <f t="shared" si="1"/>
        <v>-0.008990770146050178</v>
      </c>
      <c r="H21" s="18"/>
    </row>
    <row r="22" spans="1:8" ht="17.25">
      <c r="A22" s="12">
        <v>109944068</v>
      </c>
      <c r="B22" s="33">
        <v>5140</v>
      </c>
      <c r="C22" s="37" t="s">
        <v>42</v>
      </c>
      <c r="D22" s="42">
        <v>135622023</v>
      </c>
      <c r="E22" s="46">
        <v>116600000</v>
      </c>
      <c r="F22" s="27">
        <f t="shared" si="0"/>
        <v>19022023</v>
      </c>
      <c r="G22" s="28">
        <f t="shared" si="1"/>
        <v>0.16313913379073755</v>
      </c>
      <c r="H22" s="19"/>
    </row>
    <row r="23" spans="1:8" ht="17.25">
      <c r="A23" s="42">
        <f>SUM(A24:A26)</f>
        <v>66199534</v>
      </c>
      <c r="B23" s="33">
        <v>5150</v>
      </c>
      <c r="C23" s="37" t="s">
        <v>43</v>
      </c>
      <c r="D23" s="42">
        <f>SUM(D24:D26)</f>
        <v>75921912</v>
      </c>
      <c r="E23" s="46">
        <f>SUM(E24:E26)</f>
        <v>58650000</v>
      </c>
      <c r="F23" s="27">
        <f t="shared" si="0"/>
        <v>17271912</v>
      </c>
      <c r="G23" s="28">
        <f t="shared" si="1"/>
        <v>0.2944912531969309</v>
      </c>
      <c r="H23" s="19"/>
    </row>
    <row r="24" spans="1:8" ht="17.25">
      <c r="A24" s="11">
        <v>47308748</v>
      </c>
      <c r="B24" s="34" t="s">
        <v>44</v>
      </c>
      <c r="C24" s="36" t="s">
        <v>37</v>
      </c>
      <c r="D24" s="10">
        <v>57756142</v>
      </c>
      <c r="E24" s="47">
        <v>43500000</v>
      </c>
      <c r="F24" s="29">
        <f t="shared" si="0"/>
        <v>14256142</v>
      </c>
      <c r="G24" s="30">
        <f t="shared" si="1"/>
        <v>0.32772740229885056</v>
      </c>
      <c r="H24" s="19"/>
    </row>
    <row r="25" spans="1:8" ht="17.25">
      <c r="A25" s="11">
        <v>18513205</v>
      </c>
      <c r="B25" s="34" t="s">
        <v>45</v>
      </c>
      <c r="C25" s="36" t="s">
        <v>39</v>
      </c>
      <c r="D25" s="10">
        <v>17587682</v>
      </c>
      <c r="E25" s="47">
        <v>15000000</v>
      </c>
      <c r="F25" s="29">
        <f t="shared" si="0"/>
        <v>2587682</v>
      </c>
      <c r="G25" s="30">
        <f t="shared" si="1"/>
        <v>0.17251213333333335</v>
      </c>
      <c r="H25" s="19"/>
    </row>
    <row r="26" spans="1:8" ht="17.25">
      <c r="A26" s="11">
        <v>377581</v>
      </c>
      <c r="B26" s="34" t="s">
        <v>46</v>
      </c>
      <c r="C26" s="36" t="s">
        <v>32</v>
      </c>
      <c r="D26" s="10">
        <v>578088</v>
      </c>
      <c r="E26" s="47">
        <v>150000</v>
      </c>
      <c r="F26" s="29">
        <f t="shared" si="0"/>
        <v>428088</v>
      </c>
      <c r="G26" s="30">
        <f t="shared" si="1"/>
        <v>2.85392</v>
      </c>
      <c r="H26" s="19"/>
    </row>
    <row r="27" spans="1:8" ht="17.25">
      <c r="A27" s="42">
        <f>SUM(A28:A30)</f>
        <v>269598044</v>
      </c>
      <c r="B27" s="33">
        <v>5160</v>
      </c>
      <c r="C27" s="37" t="s">
        <v>47</v>
      </c>
      <c r="D27" s="42">
        <f>SUM(D28:D30)</f>
        <v>262000000</v>
      </c>
      <c r="E27" s="46">
        <f>SUM(E28:E29)</f>
        <v>295000000</v>
      </c>
      <c r="F27" s="61">
        <f t="shared" si="0"/>
        <v>-33000000</v>
      </c>
      <c r="G27" s="28">
        <f t="shared" si="1"/>
        <v>-0.11186440677966102</v>
      </c>
      <c r="H27" s="19"/>
    </row>
    <row r="28" spans="1:8" ht="17.25">
      <c r="A28" s="10">
        <v>135182661</v>
      </c>
      <c r="B28" s="34" t="s">
        <v>48</v>
      </c>
      <c r="C28" s="36" t="s">
        <v>28</v>
      </c>
      <c r="D28" s="10">
        <v>126000000</v>
      </c>
      <c r="E28" s="47">
        <v>140000000</v>
      </c>
      <c r="F28" s="60">
        <f t="shared" si="0"/>
        <v>-14000000</v>
      </c>
      <c r="G28" s="30">
        <f t="shared" si="1"/>
        <v>-0.1</v>
      </c>
      <c r="H28" s="18"/>
    </row>
    <row r="29" spans="1:8" ht="17.25">
      <c r="A29" s="10">
        <v>134415383</v>
      </c>
      <c r="B29" s="34" t="s">
        <v>49</v>
      </c>
      <c r="C29" s="36" t="s">
        <v>30</v>
      </c>
      <c r="D29" s="10">
        <v>135500000</v>
      </c>
      <c r="E29" s="47">
        <v>155000000</v>
      </c>
      <c r="F29" s="60">
        <f t="shared" si="0"/>
        <v>-19500000</v>
      </c>
      <c r="G29" s="30">
        <f t="shared" si="1"/>
        <v>-0.12580645161290321</v>
      </c>
      <c r="H29" s="18"/>
    </row>
    <row r="30" spans="1:8" ht="17.25">
      <c r="A30" s="10">
        <v>0</v>
      </c>
      <c r="B30" s="34" t="s">
        <v>50</v>
      </c>
      <c r="C30" s="36" t="s">
        <v>32</v>
      </c>
      <c r="D30" s="10">
        <v>500000</v>
      </c>
      <c r="E30" s="47">
        <v>0</v>
      </c>
      <c r="F30" s="29">
        <f t="shared" si="0"/>
        <v>500000</v>
      </c>
      <c r="G30" s="41" t="s">
        <v>63</v>
      </c>
      <c r="H30" s="18"/>
    </row>
    <row r="31" spans="1:8" ht="17.25">
      <c r="A31" s="42">
        <v>408182</v>
      </c>
      <c r="B31" s="33" t="s">
        <v>51</v>
      </c>
      <c r="C31" s="37" t="s">
        <v>52</v>
      </c>
      <c r="D31" s="10">
        <v>0</v>
      </c>
      <c r="E31" s="47">
        <v>384692</v>
      </c>
      <c r="F31" s="60">
        <f t="shared" si="0"/>
        <v>-384692</v>
      </c>
      <c r="G31" s="30">
        <f t="shared" si="1"/>
        <v>-1</v>
      </c>
      <c r="H31" s="18"/>
    </row>
    <row r="32" spans="1:8" ht="17.25">
      <c r="A32" s="42">
        <v>0</v>
      </c>
      <c r="B32" s="33">
        <v>5180</v>
      </c>
      <c r="C32" s="37" t="s">
        <v>53</v>
      </c>
      <c r="D32" s="42">
        <v>0</v>
      </c>
      <c r="E32" s="46">
        <v>0</v>
      </c>
      <c r="F32" s="27">
        <f t="shared" si="0"/>
        <v>0</v>
      </c>
      <c r="G32" s="41" t="s">
        <v>63</v>
      </c>
      <c r="H32" s="20"/>
    </row>
    <row r="33" spans="1:8" ht="17.25">
      <c r="A33" s="10">
        <v>0</v>
      </c>
      <c r="B33" s="34" t="s">
        <v>54</v>
      </c>
      <c r="C33" s="36" t="s">
        <v>55</v>
      </c>
      <c r="D33" s="10">
        <v>0</v>
      </c>
      <c r="E33" s="47">
        <v>0</v>
      </c>
      <c r="F33" s="27">
        <f t="shared" si="0"/>
        <v>0</v>
      </c>
      <c r="G33" s="41" t="s">
        <v>63</v>
      </c>
      <c r="H33" s="18"/>
    </row>
    <row r="34" spans="1:8" ht="17.25">
      <c r="A34" s="42">
        <f>SUM(A35:A37)</f>
        <v>17667112</v>
      </c>
      <c r="B34" s="33">
        <v>5190</v>
      </c>
      <c r="C34" s="37" t="s">
        <v>56</v>
      </c>
      <c r="D34" s="42">
        <f>SUM(D35:D37)</f>
        <v>49800000</v>
      </c>
      <c r="E34" s="16">
        <f>SUM(E35:E37)</f>
        <v>27000000</v>
      </c>
      <c r="F34" s="27">
        <f t="shared" si="0"/>
        <v>22800000</v>
      </c>
      <c r="G34" s="28">
        <f t="shared" si="1"/>
        <v>0.8444444444444444</v>
      </c>
      <c r="H34" s="21"/>
    </row>
    <row r="35" spans="1:8" ht="17.25">
      <c r="A35" s="11">
        <v>11592478</v>
      </c>
      <c r="B35" s="34">
        <v>5191</v>
      </c>
      <c r="C35" s="36" t="s">
        <v>57</v>
      </c>
      <c r="D35" s="10">
        <v>12800000</v>
      </c>
      <c r="E35" s="47">
        <v>12000000</v>
      </c>
      <c r="F35" s="29">
        <f t="shared" si="0"/>
        <v>800000</v>
      </c>
      <c r="G35" s="30">
        <f t="shared" si="1"/>
        <v>0.06666666666666667</v>
      </c>
      <c r="H35" s="22"/>
    </row>
    <row r="36" spans="1:8" ht="17.25">
      <c r="A36" s="11">
        <v>6074634</v>
      </c>
      <c r="B36" s="34" t="s">
        <v>58</v>
      </c>
      <c r="C36" s="36" t="s">
        <v>59</v>
      </c>
      <c r="D36" s="10">
        <v>2000000</v>
      </c>
      <c r="E36" s="47">
        <v>5000000</v>
      </c>
      <c r="F36" s="60">
        <f t="shared" si="0"/>
        <v>-3000000</v>
      </c>
      <c r="G36" s="30">
        <f t="shared" si="1"/>
        <v>-0.6</v>
      </c>
      <c r="H36" s="23"/>
    </row>
    <row r="37" spans="1:8" ht="18" thickBot="1">
      <c r="A37" s="11">
        <v>0</v>
      </c>
      <c r="B37" s="34" t="s">
        <v>60</v>
      </c>
      <c r="C37" s="38" t="s">
        <v>61</v>
      </c>
      <c r="D37" s="43">
        <v>35000000</v>
      </c>
      <c r="E37" s="47">
        <v>10000000</v>
      </c>
      <c r="F37" s="29">
        <f t="shared" si="0"/>
        <v>25000000</v>
      </c>
      <c r="G37" s="30">
        <f t="shared" si="1"/>
        <v>2.5</v>
      </c>
      <c r="H37" s="24"/>
    </row>
    <row r="38" spans="1:8" ht="30" customHeight="1" thickBot="1">
      <c r="A38" s="59">
        <f>A8+A12+A17+A22+A23+A27+A34+A31</f>
        <v>1996692841</v>
      </c>
      <c r="B38" s="51" t="s">
        <v>62</v>
      </c>
      <c r="C38" s="52"/>
      <c r="D38" s="44">
        <f>D8+D12+D17+D22+D23+D27+D34+D31</f>
        <v>2342823923</v>
      </c>
      <c r="E38" s="59">
        <f>E8+E12+E17+E22+E23+E27+E34+E31</f>
        <v>2071113920</v>
      </c>
      <c r="F38" s="39">
        <f t="shared" si="0"/>
        <v>271710003</v>
      </c>
      <c r="G38" s="40">
        <f t="shared" si="1"/>
        <v>0.13119027416898438</v>
      </c>
      <c r="H38" s="25"/>
    </row>
  </sheetData>
  <mergeCells count="7">
    <mergeCell ref="A2:H2"/>
    <mergeCell ref="A3:H3"/>
    <mergeCell ref="A4:H4"/>
    <mergeCell ref="B38:C38"/>
    <mergeCell ref="B6:C6"/>
    <mergeCell ref="F6:G6"/>
    <mergeCell ref="H6:H7"/>
  </mergeCells>
  <printOptions/>
  <pageMargins left="0.65" right="0.75" top="0.18" bottom="0.24" header="0.13" footer="0.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derli</cp:lastModifiedBy>
  <cp:lastPrinted>2007-06-28T10:30:44Z</cp:lastPrinted>
  <dcterms:created xsi:type="dcterms:W3CDTF">2007-04-30T09:22:29Z</dcterms:created>
  <dcterms:modified xsi:type="dcterms:W3CDTF">2007-06-28T10:35:35Z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