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<sst xmlns="http://schemas.openxmlformats.org/spreadsheetml/2006/main" count="35" uniqueCount="33">
  <si>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編號：302</t>
  </si>
  <si>
    <t>中  原  大  學</t>
  </si>
  <si>
    <t>收支餘絀預計表</t>
  </si>
  <si>
    <t>單位:元    全1頁第1頁</t>
  </si>
  <si>
    <t>4110學雜費收入</t>
  </si>
  <si>
    <t>4120推廣教育收入</t>
  </si>
  <si>
    <t>4130建教合作收入</t>
  </si>
  <si>
    <t>4150補助及捐贈收入</t>
  </si>
  <si>
    <t>4160作業收益</t>
  </si>
  <si>
    <t>4170財務收入</t>
  </si>
  <si>
    <t>4190其他收入</t>
  </si>
  <si>
    <t>合        計</t>
  </si>
  <si>
    <t>5110董事會支出</t>
  </si>
  <si>
    <t>5120行政管理支出</t>
  </si>
  <si>
    <t>5130教學研究及訓輔支出</t>
  </si>
  <si>
    <t>5140獎助學金支出</t>
  </si>
  <si>
    <t>5160建教合作支出</t>
  </si>
  <si>
    <t>5180財務支出</t>
  </si>
  <si>
    <t>5190其他支出</t>
  </si>
  <si>
    <t>中華民國九十六學年度</t>
  </si>
  <si>
    <t>5150推廣教育支出</t>
  </si>
  <si>
    <t>5170作業損失</t>
  </si>
  <si>
    <t>本年度純餘(絀)</t>
  </si>
  <si>
    <t>科          目</t>
  </si>
  <si>
    <t>本年度預算數</t>
  </si>
  <si>
    <t>上年度估計決算數</t>
  </si>
  <si>
    <t>本年度預算與上年度估計決算比較</t>
  </si>
  <si>
    <t>差異(本年預-上估決)</t>
  </si>
  <si>
    <t>%</t>
  </si>
  <si>
    <t>各項收入</t>
  </si>
  <si>
    <t>各項支出</t>
  </si>
  <si>
    <t>-</t>
  </si>
  <si>
    <t>前年度決算數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</si>
</sst>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%;[Red]\(0.00%\)"/>
    <numFmt numFmtId="178" formatCode="#,##0_);[Red]\(#,##0\)"/>
    <numFmt numFmtId="179" formatCode="_-* #,##0.0_-;\-* #,##0.0_-;_-* &quot;-&quot;??_-;_-@_-"/>
    <numFmt numFmtId="180" formatCode="0.00_ "/>
    <numFmt numFmtId="181" formatCode="0.00_);\(0.00\)"/>
    <numFmt numFmtId="182" formatCode="#,##0_);\(#,##0\)"/>
  </numFmts>
  <fonts count="1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4"/>
      <color indexed="10"/>
      <name val="標楷體"/>
      <family val="4"/>
    </font>
    <font>
      <b/>
      <sz val="12"/>
      <color indexed="8"/>
      <name val="標楷體"/>
      <family val="4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15" applyFont="1" applyAlignment="1">
      <alignment vertical="center"/>
      <protection/>
    </xf>
    <xf numFmtId="0" fontId="6" fillId="0" borderId="0" xfId="15" applyFont="1" applyAlignment="1">
      <alignment vertical="center"/>
      <protection/>
    </xf>
    <xf numFmtId="0" fontId="3" fillId="0" borderId="0" xfId="15" applyFont="1" applyAlignment="1">
      <alignment horizontal="right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11" fillId="0" borderId="0" xfId="15" applyFont="1" applyAlignment="1">
      <alignment horizontal="center" vertical="center"/>
      <protection/>
    </xf>
    <xf numFmtId="0" fontId="13" fillId="0" borderId="0" xfId="15" applyFont="1" applyAlignment="1">
      <alignment horizontal="center" vertical="center"/>
      <protection/>
    </xf>
    <xf numFmtId="176" fontId="3" fillId="0" borderId="0" xfId="16" applyNumberFormat="1" applyFont="1" applyAlignment="1">
      <alignment vertical="center"/>
    </xf>
    <xf numFmtId="176" fontId="3" fillId="0" borderId="0" xfId="16" applyNumberFormat="1" applyFont="1" applyFill="1" applyBorder="1" applyAlignment="1">
      <alignment vertical="center"/>
    </xf>
    <xf numFmtId="178" fontId="10" fillId="0" borderId="2" xfId="16" applyNumberFormat="1" applyFont="1" applyBorder="1" applyAlignment="1">
      <alignment vertical="center"/>
    </xf>
    <xf numFmtId="0" fontId="3" fillId="0" borderId="3" xfId="15" applyFont="1" applyBorder="1" applyAlignment="1">
      <alignment vertical="center"/>
      <protection/>
    </xf>
    <xf numFmtId="3" fontId="3" fillId="0" borderId="0" xfId="15" applyNumberFormat="1" applyFont="1" applyBorder="1">
      <alignment/>
      <protection/>
    </xf>
    <xf numFmtId="3" fontId="12" fillId="0" borderId="0" xfId="15" applyNumberFormat="1" applyFont="1" applyBorder="1">
      <alignment/>
      <protection/>
    </xf>
    <xf numFmtId="176" fontId="11" fillId="0" borderId="3" xfId="16" applyNumberFormat="1" applyFont="1" applyBorder="1" applyAlignment="1">
      <alignment vertical="center"/>
    </xf>
    <xf numFmtId="178" fontId="14" fillId="0" borderId="2" xfId="16" applyNumberFormat="1" applyFont="1" applyBorder="1" applyAlignment="1">
      <alignment vertical="center"/>
    </xf>
    <xf numFmtId="0" fontId="15" fillId="0" borderId="4" xfId="15" applyFont="1" applyBorder="1" applyAlignment="1">
      <alignment horizontal="center" vertical="center"/>
      <protection/>
    </xf>
    <xf numFmtId="178" fontId="12" fillId="0" borderId="5" xfId="16" applyNumberFormat="1" applyFont="1" applyBorder="1" applyAlignment="1">
      <alignment vertical="center"/>
    </xf>
    <xf numFmtId="176" fontId="12" fillId="0" borderId="0" xfId="16" applyNumberFormat="1" applyFont="1" applyAlignment="1">
      <alignment vertical="center"/>
    </xf>
    <xf numFmtId="178" fontId="12" fillId="0" borderId="3" xfId="16" applyNumberFormat="1" applyFont="1" applyBorder="1" applyAlignment="1">
      <alignment vertical="center"/>
    </xf>
    <xf numFmtId="178" fontId="14" fillId="0" borderId="1" xfId="16" applyNumberFormat="1" applyFont="1" applyBorder="1" applyAlignment="1">
      <alignment vertical="center"/>
    </xf>
    <xf numFmtId="0" fontId="10" fillId="0" borderId="3" xfId="15" applyFont="1" applyBorder="1" applyAlignment="1">
      <alignment vertical="center"/>
      <protection/>
    </xf>
    <xf numFmtId="176" fontId="12" fillId="0" borderId="0" xfId="16" applyNumberFormat="1" applyFont="1" applyBorder="1" applyAlignment="1">
      <alignment vertical="center"/>
    </xf>
    <xf numFmtId="178" fontId="14" fillId="0" borderId="6" xfId="16" applyNumberFormat="1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3" fontId="12" fillId="0" borderId="3" xfId="15" applyNumberFormat="1" applyFont="1" applyBorder="1">
      <alignment/>
      <protection/>
    </xf>
    <xf numFmtId="3" fontId="3" fillId="0" borderId="3" xfId="15" applyNumberFormat="1" applyFont="1" applyBorder="1">
      <alignment/>
      <protection/>
    </xf>
    <xf numFmtId="178" fontId="3" fillId="0" borderId="3" xfId="16" applyNumberFormat="1" applyFont="1" applyBorder="1" applyAlignment="1">
      <alignment vertical="center"/>
    </xf>
    <xf numFmtId="178" fontId="10" fillId="0" borderId="1" xfId="16" applyNumberFormat="1" applyFont="1" applyBorder="1" applyAlignment="1">
      <alignment vertical="center"/>
    </xf>
    <xf numFmtId="0" fontId="7" fillId="0" borderId="0" xfId="15" applyFont="1" applyAlignment="1">
      <alignment horizontal="center" vertical="center"/>
      <protection/>
    </xf>
    <xf numFmtId="0" fontId="8" fillId="0" borderId="0" xfId="15" applyFont="1" applyAlignment="1">
      <alignment horizontal="center" vertical="center"/>
      <protection/>
    </xf>
    <xf numFmtId="0" fontId="10" fillId="0" borderId="7" xfId="15" applyFont="1" applyBorder="1" applyAlignment="1">
      <alignment horizontal="center" vertical="center"/>
      <protection/>
    </xf>
    <xf numFmtId="0" fontId="10" fillId="0" borderId="8" xfId="15" applyFont="1" applyBorder="1" applyAlignment="1">
      <alignment horizontal="center" vertical="center"/>
      <protection/>
    </xf>
    <xf numFmtId="0" fontId="10" fillId="0" borderId="9" xfId="15" applyFont="1" applyBorder="1" applyAlignment="1">
      <alignment horizontal="center" vertical="center"/>
      <protection/>
    </xf>
    <xf numFmtId="0" fontId="10" fillId="0" borderId="10" xfId="15" applyFont="1" applyBorder="1" applyAlignment="1">
      <alignment horizontal="center" vertical="center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181" fontId="0" fillId="0" borderId="0" xfId="0" applyNumberFormat="1" applyAlignment="1">
      <alignment vertical="center"/>
    </xf>
    <xf numFmtId="177" fontId="12" fillId="0" borderId="13" xfId="15" applyNumberFormat="1" applyFont="1" applyBorder="1" applyAlignment="1">
      <alignment horizontal="right" vertical="center"/>
      <protection/>
    </xf>
    <xf numFmtId="177" fontId="12" fillId="0" borderId="3" xfId="19" applyNumberFormat="1" applyFont="1" applyBorder="1" applyAlignment="1">
      <alignment horizontal="right" vertical="center"/>
    </xf>
    <xf numFmtId="10" fontId="3" fillId="0" borderId="3" xfId="19" applyNumberFormat="1" applyFont="1" applyBorder="1" applyAlignment="1">
      <alignment horizontal="right" vertical="center"/>
    </xf>
    <xf numFmtId="177" fontId="12" fillId="0" borderId="3" xfId="19" applyNumberFormat="1" applyFont="1" applyBorder="1" applyAlignment="1" quotePrefix="1">
      <alignment horizontal="right" vertical="center"/>
    </xf>
    <xf numFmtId="10" fontId="10" fillId="0" borderId="1" xfId="19" applyNumberFormat="1" applyFont="1" applyBorder="1" applyAlignment="1">
      <alignment horizontal="right" vertical="center"/>
    </xf>
    <xf numFmtId="177" fontId="12" fillId="0" borderId="14" xfId="19" applyNumberFormat="1" applyFont="1" applyBorder="1" applyAlignment="1">
      <alignment horizontal="right" vertical="center"/>
    </xf>
    <xf numFmtId="177" fontId="12" fillId="0" borderId="14" xfId="19" applyNumberFormat="1" applyFont="1" applyBorder="1" applyAlignment="1" quotePrefix="1">
      <alignment horizontal="right" vertical="center"/>
    </xf>
    <xf numFmtId="177" fontId="14" fillId="0" borderId="1" xfId="19" applyNumberFormat="1" applyFont="1" applyBorder="1" applyAlignment="1">
      <alignment horizontal="right" vertical="center"/>
    </xf>
    <xf numFmtId="178" fontId="12" fillId="0" borderId="0" xfId="16" applyNumberFormat="1" applyFont="1" applyBorder="1" applyAlignment="1">
      <alignment horizontal="right" vertical="center"/>
    </xf>
    <xf numFmtId="182" fontId="3" fillId="0" borderId="0" xfId="16" applyNumberFormat="1" applyFont="1" applyBorder="1" applyAlignment="1">
      <alignment horizontal="right" vertical="center"/>
    </xf>
    <xf numFmtId="182" fontId="10" fillId="0" borderId="1" xfId="16" applyNumberFormat="1" applyFont="1" applyBorder="1" applyAlignment="1">
      <alignment horizontal="right" vertical="center"/>
    </xf>
    <xf numFmtId="178" fontId="12" fillId="0" borderId="13" xfId="16" applyNumberFormat="1" applyFont="1" applyBorder="1" applyAlignment="1">
      <alignment horizontal="right" vertical="center"/>
    </xf>
    <xf numFmtId="178" fontId="12" fillId="0" borderId="3" xfId="16" applyNumberFormat="1" applyFont="1" applyBorder="1" applyAlignment="1">
      <alignment horizontal="right" vertical="center"/>
    </xf>
    <xf numFmtId="182" fontId="3" fillId="0" borderId="3" xfId="16" applyNumberFormat="1" applyFont="1" applyBorder="1" applyAlignment="1">
      <alignment horizontal="right" vertical="center"/>
    </xf>
    <xf numFmtId="178" fontId="12" fillId="0" borderId="15" xfId="16" applyNumberFormat="1" applyFont="1" applyBorder="1" applyAlignment="1">
      <alignment horizontal="right" vertical="center"/>
    </xf>
    <xf numFmtId="178" fontId="14" fillId="0" borderId="1" xfId="16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C10">
      <selection activeCell="H11" sqref="H11"/>
    </sheetView>
  </sheetViews>
  <sheetFormatPr defaultColWidth="9.00390625" defaultRowHeight="16.5"/>
  <cols>
    <col min="1" max="1" width="17.375" style="0" customWidth="1"/>
    <col min="2" max="2" width="30.625" style="0" customWidth="1"/>
    <col min="3" max="3" width="18.625" style="0" customWidth="1"/>
    <col min="4" max="4" width="20.50390625" style="0" customWidth="1"/>
    <col min="5" max="5" width="20.125" style="0" customWidth="1"/>
    <col min="6" max="6" width="15.62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spans="1:6" ht="27.75">
      <c r="A2" s="28" t="s">
        <v>1</v>
      </c>
      <c r="B2" s="28"/>
      <c r="C2" s="28"/>
      <c r="D2" s="28"/>
      <c r="E2" s="28"/>
      <c r="F2" s="28"/>
    </row>
    <row r="3" spans="1:6" ht="21">
      <c r="A3" s="29" t="s">
        <v>2</v>
      </c>
      <c r="B3" s="29"/>
      <c r="C3" s="29"/>
      <c r="D3" s="29"/>
      <c r="E3" s="29"/>
      <c r="F3" s="29"/>
    </row>
    <row r="4" spans="1:6" ht="19.5">
      <c r="A4" s="36" t="s">
        <v>19</v>
      </c>
      <c r="B4" s="36"/>
      <c r="C4" s="36"/>
      <c r="D4" s="36"/>
      <c r="E4" s="36"/>
      <c r="F4" s="36"/>
    </row>
    <row r="5" spans="1:6" ht="20.25" thickBot="1">
      <c r="A5" s="6"/>
      <c r="B5" s="2"/>
      <c r="C5" s="2"/>
      <c r="D5" s="5"/>
      <c r="E5" s="2"/>
      <c r="F5" s="3" t="s">
        <v>3</v>
      </c>
    </row>
    <row r="6" spans="1:6" ht="17.25" thickBot="1">
      <c r="A6" s="30" t="s">
        <v>32</v>
      </c>
      <c r="B6" s="30" t="s">
        <v>23</v>
      </c>
      <c r="C6" s="32" t="s">
        <v>24</v>
      </c>
      <c r="D6" s="30" t="s">
        <v>25</v>
      </c>
      <c r="E6" s="34" t="s">
        <v>26</v>
      </c>
      <c r="F6" s="35"/>
    </row>
    <row r="7" spans="1:6" ht="17.25" thickBot="1">
      <c r="A7" s="31"/>
      <c r="B7" s="31"/>
      <c r="C7" s="33"/>
      <c r="D7" s="31"/>
      <c r="E7" s="15" t="s">
        <v>27</v>
      </c>
      <c r="F7" s="4" t="s">
        <v>28</v>
      </c>
    </row>
    <row r="8" spans="1:6" ht="16.5">
      <c r="A8" s="23"/>
      <c r="B8" s="20" t="s">
        <v>29</v>
      </c>
      <c r="C8" s="11"/>
      <c r="D8" s="13"/>
      <c r="E8" s="21"/>
      <c r="F8" s="38"/>
    </row>
    <row r="9" spans="1:6" ht="16.5">
      <c r="A9" s="24">
        <v>1513949613</v>
      </c>
      <c r="B9" s="10" t="s">
        <v>4</v>
      </c>
      <c r="C9" s="7">
        <v>1559658090</v>
      </c>
      <c r="D9" s="18">
        <v>1527440000</v>
      </c>
      <c r="E9" s="46">
        <f>C9-D9</f>
        <v>32218090</v>
      </c>
      <c r="F9" s="39">
        <f>E9/D9</f>
        <v>0.021092867804954694</v>
      </c>
    </row>
    <row r="10" spans="1:6" ht="16.5">
      <c r="A10" s="24">
        <v>74922643</v>
      </c>
      <c r="B10" s="10" t="s">
        <v>5</v>
      </c>
      <c r="C10" s="7">
        <v>85000000</v>
      </c>
      <c r="D10" s="18">
        <v>71000000</v>
      </c>
      <c r="E10" s="46">
        <f aca="true" t="shared" si="0" ref="E10:E28">C10-D10</f>
        <v>14000000</v>
      </c>
      <c r="F10" s="39">
        <f>E10/D10</f>
        <v>0.19718309859154928</v>
      </c>
    </row>
    <row r="11" spans="1:6" ht="16.5">
      <c r="A11" s="24">
        <v>285626859</v>
      </c>
      <c r="B11" s="10" t="s">
        <v>6</v>
      </c>
      <c r="C11" s="7">
        <v>280000000</v>
      </c>
      <c r="D11" s="18">
        <v>315000000</v>
      </c>
      <c r="E11" s="47">
        <f t="shared" si="0"/>
        <v>-35000000</v>
      </c>
      <c r="F11" s="40">
        <f>E11/D11</f>
        <v>-0.1111111111111111</v>
      </c>
    </row>
    <row r="12" spans="1:6" ht="16.5">
      <c r="A12" s="25">
        <v>407311670</v>
      </c>
      <c r="B12" s="10" t="s">
        <v>7</v>
      </c>
      <c r="C12" s="7">
        <v>377217380</v>
      </c>
      <c r="D12" s="18">
        <v>371800000</v>
      </c>
      <c r="E12" s="46">
        <f t="shared" si="0"/>
        <v>5417380</v>
      </c>
      <c r="F12" s="39">
        <f aca="true" t="shared" si="1" ref="F10:F16">E12/D12</f>
        <v>0.014570683162990856</v>
      </c>
    </row>
    <row r="13" spans="1:8" ht="16.5">
      <c r="A13" s="25">
        <v>0</v>
      </c>
      <c r="B13" s="10" t="s">
        <v>8</v>
      </c>
      <c r="C13" s="17">
        <v>699070</v>
      </c>
      <c r="D13" s="18">
        <v>0</v>
      </c>
      <c r="E13" s="46">
        <f t="shared" si="0"/>
        <v>699070</v>
      </c>
      <c r="F13" s="41" t="s">
        <v>31</v>
      </c>
      <c r="H13" s="37"/>
    </row>
    <row r="14" spans="1:6" ht="16.5">
      <c r="A14" s="25">
        <v>29124199</v>
      </c>
      <c r="B14" s="10" t="s">
        <v>9</v>
      </c>
      <c r="C14" s="7">
        <v>20000000</v>
      </c>
      <c r="D14" s="18">
        <v>28000000</v>
      </c>
      <c r="E14" s="47">
        <f t="shared" si="0"/>
        <v>-8000000</v>
      </c>
      <c r="F14" s="40">
        <f t="shared" si="1"/>
        <v>-0.2857142857142857</v>
      </c>
    </row>
    <row r="15" spans="1:6" ht="17.25" thickBot="1">
      <c r="A15" s="25">
        <v>72780544</v>
      </c>
      <c r="B15" s="10" t="s">
        <v>10</v>
      </c>
      <c r="C15" s="7">
        <v>76884619</v>
      </c>
      <c r="D15" s="18">
        <v>94030000</v>
      </c>
      <c r="E15" s="47">
        <f t="shared" si="0"/>
        <v>-17145381</v>
      </c>
      <c r="F15" s="40">
        <f t="shared" si="1"/>
        <v>-0.1823394767627353</v>
      </c>
    </row>
    <row r="16" spans="1:6" ht="17.25" thickBot="1">
      <c r="A16" s="27">
        <f>SUM(A9:A15)</f>
        <v>2383715528</v>
      </c>
      <c r="B16" s="4" t="s">
        <v>11</v>
      </c>
      <c r="C16" s="9">
        <f>SUM(C9:C15)</f>
        <v>2399459159</v>
      </c>
      <c r="D16" s="19">
        <f>SUM(D9:D15)</f>
        <v>2407270000</v>
      </c>
      <c r="E16" s="48">
        <f t="shared" si="0"/>
        <v>-7810841</v>
      </c>
      <c r="F16" s="42">
        <f t="shared" si="1"/>
        <v>-0.003244688381444541</v>
      </c>
    </row>
    <row r="17" spans="1:6" ht="16.5">
      <c r="A17" s="26"/>
      <c r="B17" s="20" t="s">
        <v>30</v>
      </c>
      <c r="C17" s="12"/>
      <c r="D17" s="16"/>
      <c r="E17" s="49"/>
      <c r="F17" s="43"/>
    </row>
    <row r="18" spans="1:6" ht="16.5">
      <c r="A18" s="24">
        <v>3557790</v>
      </c>
      <c r="B18" s="10" t="s">
        <v>12</v>
      </c>
      <c r="C18" s="8">
        <v>5000000</v>
      </c>
      <c r="D18" s="16">
        <v>4667995</v>
      </c>
      <c r="E18" s="50">
        <f t="shared" si="0"/>
        <v>332005</v>
      </c>
      <c r="F18" s="43">
        <f aca="true" t="shared" si="2" ref="F18:F28">E18/D18</f>
        <v>0.07112368372288316</v>
      </c>
    </row>
    <row r="19" spans="1:6" ht="16.5">
      <c r="A19" s="24">
        <v>310774919</v>
      </c>
      <c r="B19" s="10" t="s">
        <v>13</v>
      </c>
      <c r="C19" s="8">
        <v>414242232</v>
      </c>
      <c r="D19" s="16">
        <v>334414187</v>
      </c>
      <c r="E19" s="50">
        <f t="shared" si="0"/>
        <v>79828045</v>
      </c>
      <c r="F19" s="43">
        <f t="shared" si="2"/>
        <v>0.23871010292993342</v>
      </c>
    </row>
    <row r="20" spans="1:6" ht="16.5">
      <c r="A20" s="24">
        <v>1218543192</v>
      </c>
      <c r="B20" s="10" t="s">
        <v>14</v>
      </c>
      <c r="C20" s="8">
        <v>1400237756</v>
      </c>
      <c r="D20" s="16">
        <v>1234397046</v>
      </c>
      <c r="E20" s="50">
        <f t="shared" si="0"/>
        <v>165840710</v>
      </c>
      <c r="F20" s="43">
        <f t="shared" si="2"/>
        <v>0.13434956810484786</v>
      </c>
    </row>
    <row r="21" spans="1:6" ht="16.5">
      <c r="A21" s="24">
        <v>109944068</v>
      </c>
      <c r="B21" s="10" t="s">
        <v>15</v>
      </c>
      <c r="C21" s="8">
        <v>135622023</v>
      </c>
      <c r="D21" s="16">
        <v>116600000</v>
      </c>
      <c r="E21" s="50">
        <f t="shared" si="0"/>
        <v>19022023</v>
      </c>
      <c r="F21" s="43">
        <f t="shared" si="2"/>
        <v>0.16313913379073755</v>
      </c>
    </row>
    <row r="22" spans="1:6" ht="16.5">
      <c r="A22" s="24">
        <v>66199534</v>
      </c>
      <c r="B22" s="10" t="s">
        <v>20</v>
      </c>
      <c r="C22" s="8">
        <v>75921912</v>
      </c>
      <c r="D22" s="16">
        <v>58650000</v>
      </c>
      <c r="E22" s="50">
        <f t="shared" si="0"/>
        <v>17271912</v>
      </c>
      <c r="F22" s="43">
        <f t="shared" si="2"/>
        <v>0.2944912531969309</v>
      </c>
    </row>
    <row r="23" spans="1:6" ht="16.5">
      <c r="A23" s="24">
        <v>269598044</v>
      </c>
      <c r="B23" s="10" t="s">
        <v>16</v>
      </c>
      <c r="C23" s="8">
        <v>262000000</v>
      </c>
      <c r="D23" s="16">
        <v>295000000</v>
      </c>
      <c r="E23" s="51">
        <f t="shared" si="0"/>
        <v>-33000000</v>
      </c>
      <c r="F23" s="40">
        <f t="shared" si="2"/>
        <v>-0.11186440677966102</v>
      </c>
    </row>
    <row r="24" spans="1:6" ht="16.5">
      <c r="A24" s="24">
        <v>408182</v>
      </c>
      <c r="B24" s="10" t="s">
        <v>21</v>
      </c>
      <c r="C24" s="16">
        <v>0</v>
      </c>
      <c r="D24" s="16">
        <v>384692</v>
      </c>
      <c r="E24" s="51">
        <f t="shared" si="0"/>
        <v>-384692</v>
      </c>
      <c r="F24" s="40">
        <f t="shared" si="2"/>
        <v>-1</v>
      </c>
    </row>
    <row r="25" spans="1:6" ht="16.5">
      <c r="A25" s="24">
        <v>0</v>
      </c>
      <c r="B25" s="10" t="s">
        <v>17</v>
      </c>
      <c r="C25" s="16">
        <v>0</v>
      </c>
      <c r="D25" s="16">
        <v>0</v>
      </c>
      <c r="E25" s="50">
        <f t="shared" si="0"/>
        <v>0</v>
      </c>
      <c r="F25" s="44" t="s">
        <v>31</v>
      </c>
    </row>
    <row r="26" spans="1:6" ht="17.25" thickBot="1">
      <c r="A26" s="24">
        <v>17667112</v>
      </c>
      <c r="B26" s="10" t="s">
        <v>18</v>
      </c>
      <c r="C26" s="8">
        <v>49800000</v>
      </c>
      <c r="D26" s="16">
        <v>27000000</v>
      </c>
      <c r="E26" s="52">
        <f t="shared" si="0"/>
        <v>22800000</v>
      </c>
      <c r="F26" s="43">
        <f t="shared" si="2"/>
        <v>0.8444444444444444</v>
      </c>
    </row>
    <row r="27" spans="1:6" ht="17.25" thickBot="1">
      <c r="A27" s="19">
        <f>SUM(A18:A26)</f>
        <v>1996692841</v>
      </c>
      <c r="B27" s="4" t="s">
        <v>11</v>
      </c>
      <c r="C27" s="14">
        <f>SUM(C18:C26)</f>
        <v>2342823923</v>
      </c>
      <c r="D27" s="22">
        <f>SUM(D18:D26)</f>
        <v>2071113920</v>
      </c>
      <c r="E27" s="53">
        <f t="shared" si="0"/>
        <v>271710003</v>
      </c>
      <c r="F27" s="45">
        <f t="shared" si="2"/>
        <v>0.13119027416898438</v>
      </c>
    </row>
    <row r="28" spans="1:6" ht="27" customHeight="1" thickBot="1">
      <c r="A28" s="27">
        <f>A16-A27</f>
        <v>387022687</v>
      </c>
      <c r="B28" s="4" t="s">
        <v>22</v>
      </c>
      <c r="C28" s="9">
        <f>C16-C27</f>
        <v>56635236</v>
      </c>
      <c r="D28" s="19">
        <f>D16-D27</f>
        <v>336156080</v>
      </c>
      <c r="E28" s="48">
        <f t="shared" si="0"/>
        <v>-279520844</v>
      </c>
      <c r="F28" s="42">
        <f t="shared" si="2"/>
        <v>-0.8315210125010977</v>
      </c>
    </row>
    <row r="29" ht="16.5">
      <c r="E29" s="54"/>
    </row>
    <row r="30" ht="16.5">
      <c r="E30" s="54"/>
    </row>
    <row r="31" ht="16.5">
      <c r="E31" s="54"/>
    </row>
    <row r="32" ht="16.5">
      <c r="E32" s="54"/>
    </row>
  </sheetData>
  <mergeCells count="8">
    <mergeCell ref="A2:F2"/>
    <mergeCell ref="A3:F3"/>
    <mergeCell ref="A6:A7"/>
    <mergeCell ref="B6:B7"/>
    <mergeCell ref="C6:C7"/>
    <mergeCell ref="D6:D7"/>
    <mergeCell ref="E6:F6"/>
    <mergeCell ref="A4:F4"/>
  </mergeCells>
  <printOptions/>
  <pageMargins left="1.33" right="0.75" top="0.87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derli</cp:lastModifiedBy>
  <cp:lastPrinted>2007-06-27T09:11:49Z</cp:lastPrinted>
  <dcterms:created xsi:type="dcterms:W3CDTF">2006-04-03T08:27:48Z</dcterms:created>
  <dcterms:modified xsi:type="dcterms:W3CDTF">2007-06-27T09:13:36Z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