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70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<sst xmlns="http://schemas.openxmlformats.org/spreadsheetml/2006/main" count="150" uniqueCount="125">
  <si>
    <t>特教系</t>
  </si>
  <si>
    <t>應用外語系</t>
  </si>
  <si>
    <t>中 原 大 學</t>
  </si>
  <si>
    <t>全二頁第一頁</t>
  </si>
  <si>
    <t>單位</t>
  </si>
  <si>
    <t>大學部學雜費收入</t>
  </si>
  <si>
    <t>研究所碩士班學雜費收入</t>
  </si>
  <si>
    <t>研究所博士班學雜費收入</t>
  </si>
  <si>
    <t>研究所碩專班(舊制三年級)學雜費收入</t>
  </si>
  <si>
    <t>學費標準</t>
  </si>
  <si>
    <t>雜費標準</t>
  </si>
  <si>
    <t>學生數</t>
  </si>
  <si>
    <t>學費標準</t>
  </si>
  <si>
    <t>雜費標準</t>
  </si>
  <si>
    <r>
      <t>學費收入</t>
    </r>
    <r>
      <rPr>
        <sz val="10"/>
        <rFont val="Times New Roman"/>
        <family val="1"/>
      </rPr>
      <t>(5)</t>
    </r>
  </si>
  <si>
    <r>
      <t>雜費收入</t>
    </r>
    <r>
      <rPr>
        <sz val="10"/>
        <rFont val="Times New Roman"/>
        <family val="1"/>
      </rPr>
      <t>(6)</t>
    </r>
  </si>
  <si>
    <r>
      <t>學費收入</t>
    </r>
    <r>
      <rPr>
        <sz val="10"/>
        <rFont val="Times New Roman"/>
        <family val="1"/>
      </rPr>
      <t>(7)</t>
    </r>
  </si>
  <si>
    <r>
      <t>雜費收入</t>
    </r>
    <r>
      <rPr>
        <sz val="10"/>
        <rFont val="Times New Roman"/>
        <family val="1"/>
      </rPr>
      <t>(8)</t>
    </r>
  </si>
  <si>
    <t>理學院：</t>
  </si>
  <si>
    <t xml:space="preserve"> </t>
  </si>
  <si>
    <t>數學系</t>
  </si>
  <si>
    <t>物理系</t>
  </si>
  <si>
    <t>化學系</t>
  </si>
  <si>
    <t>心理系</t>
  </si>
  <si>
    <t>生科系</t>
  </si>
  <si>
    <t>工學院：</t>
  </si>
  <si>
    <t>化工系</t>
  </si>
  <si>
    <t>土木系</t>
  </si>
  <si>
    <t>機械系</t>
  </si>
  <si>
    <t xml:space="preserve"> </t>
  </si>
  <si>
    <t>工業系</t>
  </si>
  <si>
    <t>電子系</t>
  </si>
  <si>
    <t>資訊系</t>
  </si>
  <si>
    <t>電機系</t>
  </si>
  <si>
    <t>生環系</t>
  </si>
  <si>
    <t>商學院：</t>
  </si>
  <si>
    <t>管研所</t>
  </si>
  <si>
    <t>企管系</t>
  </si>
  <si>
    <t>國貿系</t>
  </si>
  <si>
    <t>會計系</t>
  </si>
  <si>
    <t>資管系</t>
  </si>
  <si>
    <t>財法系</t>
  </si>
  <si>
    <t>財金系</t>
  </si>
  <si>
    <t>設計學院：</t>
  </si>
  <si>
    <t>建築系(所)</t>
  </si>
  <si>
    <t>室設系(所)</t>
  </si>
  <si>
    <t>商設系(所)</t>
  </si>
  <si>
    <t>景觀系</t>
  </si>
  <si>
    <t>文資所</t>
  </si>
  <si>
    <t>設計學研究所</t>
  </si>
  <si>
    <t>人育學院：</t>
  </si>
  <si>
    <t>特教系</t>
  </si>
  <si>
    <t>應用外語系</t>
  </si>
  <si>
    <t>宗教研究所</t>
  </si>
  <si>
    <t>教育研究所</t>
  </si>
  <si>
    <t>應華系</t>
  </si>
  <si>
    <t>合  計</t>
  </si>
  <si>
    <t>全二頁第二頁</t>
  </si>
  <si>
    <t>單位</t>
  </si>
  <si>
    <t>研究所碩專班(一、二年級)學雜費收入</t>
  </si>
  <si>
    <t>加收研究所碩專班學分費收入</t>
  </si>
  <si>
    <t>大學部進修學士專班(五年畢業)學分學雜費收入</t>
  </si>
  <si>
    <t>二年制技術學系學分學雜費收入</t>
  </si>
  <si>
    <r>
      <t>學費收入</t>
    </r>
    <r>
      <rPr>
        <sz val="10"/>
        <rFont val="Times New Roman"/>
        <family val="1"/>
      </rPr>
      <t>(9)</t>
    </r>
  </si>
  <si>
    <r>
      <t>雜費收入</t>
    </r>
    <r>
      <rPr>
        <sz val="10"/>
        <rFont val="Times New Roman"/>
        <family val="1"/>
      </rPr>
      <t>(10)</t>
    </r>
  </si>
  <si>
    <t>學分費收費標準</t>
  </si>
  <si>
    <t>學生數</t>
  </si>
  <si>
    <r>
      <t>學分費收入</t>
    </r>
    <r>
      <rPr>
        <sz val="10"/>
        <rFont val="Times New Roman"/>
        <family val="1"/>
      </rPr>
      <t>(11)</t>
    </r>
  </si>
  <si>
    <t>學分學雜費收費標準</t>
  </si>
  <si>
    <r>
      <t>學分學雜費收入</t>
    </r>
    <r>
      <rPr>
        <sz val="9"/>
        <rFont val="Times New Roman"/>
        <family val="1"/>
      </rPr>
      <t>(12)</t>
    </r>
  </si>
  <si>
    <t>學分學雜費收費標準</t>
  </si>
  <si>
    <t>學生數</t>
  </si>
  <si>
    <r>
      <t>學分學雜費收入</t>
    </r>
    <r>
      <rPr>
        <sz val="9"/>
        <rFont val="Times New Roman"/>
        <family val="1"/>
      </rPr>
      <t>(13)</t>
    </r>
  </si>
  <si>
    <t>理學院：</t>
  </si>
  <si>
    <t>數學系</t>
  </si>
  <si>
    <t>物理系</t>
  </si>
  <si>
    <t>化學系</t>
  </si>
  <si>
    <t>心理系</t>
  </si>
  <si>
    <t>工學院：</t>
  </si>
  <si>
    <t>工業系</t>
  </si>
  <si>
    <t>電子系</t>
  </si>
  <si>
    <t>資訊系</t>
  </si>
  <si>
    <t>電機系</t>
  </si>
  <si>
    <t>商學院：</t>
  </si>
  <si>
    <t>資管系</t>
  </si>
  <si>
    <t>財法系</t>
  </si>
  <si>
    <t>設計學院：</t>
  </si>
  <si>
    <t>建築系(所)</t>
  </si>
  <si>
    <t>室設系(所)</t>
  </si>
  <si>
    <t>商設系(所)</t>
  </si>
  <si>
    <t>教研所</t>
  </si>
  <si>
    <t>宗研所</t>
  </si>
  <si>
    <t>合  計</t>
  </si>
  <si>
    <t>註：</t>
  </si>
  <si>
    <r>
      <t xml:space="preserve">      1.</t>
    </r>
    <r>
      <rPr>
        <sz val="12"/>
        <rFont val="新細明體"/>
        <family val="1"/>
      </rPr>
      <t xml:space="preserve"> 碩專班以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學分計算</t>
    </r>
    <r>
      <rPr>
        <sz val="12"/>
        <rFont val="新細明體"/>
        <family val="1"/>
      </rPr>
      <t>;</t>
    </r>
    <r>
      <rPr>
        <sz val="12"/>
        <rFont val="新細明體"/>
        <family val="1"/>
      </rPr>
      <t>進修班及二技以</t>
    </r>
    <r>
      <rPr>
        <sz val="12"/>
        <rFont val="新細明體"/>
        <family val="1"/>
      </rPr>
      <t>15</t>
    </r>
    <r>
      <rPr>
        <sz val="12"/>
        <rFont val="新細明體"/>
        <family val="1"/>
      </rPr>
      <t xml:space="preserve">學分計算。  </t>
    </r>
  </si>
  <si>
    <t xml:space="preserve">  </t>
  </si>
  <si>
    <t>中華民國九十五學年度</t>
  </si>
  <si>
    <t>生物醫學工程系</t>
  </si>
  <si>
    <t>電資學院：</t>
  </si>
  <si>
    <t>法學院：</t>
  </si>
  <si>
    <t>全校學費</t>
  </si>
  <si>
    <t>(1)+(3)+(5)+(7)+(9)+(11)+(12)+(13)</t>
  </si>
  <si>
    <t>全校雜費</t>
  </si>
  <si>
    <t>(不含電腦</t>
  </si>
  <si>
    <t>.語言.住宿費)</t>
  </si>
  <si>
    <r>
      <t>(2)+(4)+(6)+(8)+(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)</t>
    </r>
  </si>
  <si>
    <t>全校學雜</t>
  </si>
  <si>
    <r>
      <t>費(不含電腦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語言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住宿費</t>
    </r>
    <r>
      <rPr>
        <sz val="12"/>
        <rFont val="新細明體"/>
        <family val="1"/>
      </rPr>
      <t>)</t>
    </r>
  </si>
  <si>
    <t>(14)+(15)</t>
  </si>
  <si>
    <t>(3)+(5)+(9)+(11)</t>
  </si>
  <si>
    <t>(4)+(6)+(10)</t>
  </si>
  <si>
    <t>修、二技)</t>
  </si>
  <si>
    <t>學雜費</t>
  </si>
  <si>
    <t>(12)+(13)</t>
  </si>
  <si>
    <r>
      <t>或</t>
    </r>
    <r>
      <rPr>
        <sz val="12"/>
        <rFont val="Times New Roman"/>
        <family val="1"/>
      </rPr>
      <t>(1)+(2)…+(13)</t>
    </r>
  </si>
  <si>
    <r>
      <t>學費收入</t>
    </r>
    <r>
      <rPr>
        <sz val="10"/>
        <rFont val="Times New Roman"/>
        <family val="1"/>
      </rPr>
      <t>(1)</t>
    </r>
  </si>
  <si>
    <r>
      <t>雜費收入</t>
    </r>
    <r>
      <rPr>
        <sz val="10"/>
        <rFont val="Times New Roman"/>
        <family val="1"/>
      </rPr>
      <t>(2)</t>
    </r>
  </si>
  <si>
    <r>
      <t>學費收入</t>
    </r>
    <r>
      <rPr>
        <sz val="10"/>
        <rFont val="Times New Roman"/>
        <family val="1"/>
      </rPr>
      <t>(3)</t>
    </r>
  </si>
  <si>
    <r>
      <t>雜費收入</t>
    </r>
    <r>
      <rPr>
        <sz val="10"/>
        <rFont val="Times New Roman"/>
        <family val="1"/>
      </rPr>
      <t>(4)</t>
    </r>
  </si>
  <si>
    <r>
      <t>【</t>
    </r>
    <r>
      <rPr>
        <sz val="16"/>
        <rFont val="新細明體"/>
        <family val="1"/>
      </rPr>
      <t>附表一</t>
    </r>
    <r>
      <rPr>
        <sz val="16"/>
        <rFont val="標楷體"/>
        <family val="4"/>
      </rPr>
      <t xml:space="preserve">】 </t>
    </r>
    <r>
      <rPr>
        <sz val="16"/>
        <rFont val="Times New Roman"/>
        <family val="1"/>
      </rPr>
      <t xml:space="preserve"> </t>
    </r>
    <r>
      <rPr>
        <sz val="14"/>
        <rFont val="Times New Roman"/>
        <family val="1"/>
      </rPr>
      <t xml:space="preserve"> </t>
    </r>
    <r>
      <rPr>
        <sz val="18"/>
        <rFont val="Times New Roman"/>
        <family val="1"/>
      </rPr>
      <t xml:space="preserve">                                                                             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學雜費收入預估統計表</t>
    </r>
  </si>
  <si>
    <r>
      <t xml:space="preserve">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大學夜(進 </t>
    </r>
  </si>
  <si>
    <r>
      <t>人育學院</t>
    </r>
    <r>
      <rPr>
        <b/>
        <sz val="12"/>
        <rFont val="Times New Roman"/>
        <family val="1"/>
      </rPr>
      <t>:</t>
    </r>
  </si>
  <si>
    <t>研究所</t>
  </si>
  <si>
    <t>學費</t>
  </si>
  <si>
    <t>雜費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</si>
</sst>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\(0\)"/>
  </numFmts>
  <fonts count="2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24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8"/>
      <name val="新細明體"/>
      <family val="1"/>
    </font>
    <font>
      <sz val="11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2"/>
      <name val="新細明體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3">
    <xf numFmtId="0" fontId="0" fillId="0" borderId="0" xfId="0" applyAlignment="1">
      <alignment vertical="center"/>
    </xf>
    <xf numFmtId="176" fontId="11" fillId="0" borderId="0" xfId="15" applyNumberFormat="1" applyFont="1" applyAlignment="1">
      <alignment vertical="center"/>
      <protection/>
    </xf>
    <xf numFmtId="176" fontId="11" fillId="0" borderId="0" xfId="15" applyNumberFormat="1" applyFont="1" applyAlignment="1">
      <alignment horizontal="right" vertical="center"/>
      <protection/>
    </xf>
    <xf numFmtId="176" fontId="4" fillId="0" borderId="1" xfId="15" applyNumberFormat="1" applyFont="1" applyBorder="1" applyAlignment="1">
      <alignment horizontal="center" vertical="center"/>
      <protection/>
    </xf>
    <xf numFmtId="176" fontId="13" fillId="0" borderId="1" xfId="15" applyNumberFormat="1" applyFont="1" applyBorder="1" applyAlignment="1">
      <alignment horizontal="center" vertical="center"/>
      <protection/>
    </xf>
    <xf numFmtId="176" fontId="13" fillId="0" borderId="2" xfId="15" applyNumberFormat="1" applyFont="1" applyBorder="1" applyAlignment="1">
      <alignment horizontal="center" vertical="center"/>
      <protection/>
    </xf>
    <xf numFmtId="176" fontId="14" fillId="0" borderId="3" xfId="15" applyNumberFormat="1" applyFont="1" applyBorder="1" applyAlignment="1">
      <alignment horizontal="left" vertical="center"/>
      <protection/>
    </xf>
    <xf numFmtId="176" fontId="11" fillId="0" borderId="4" xfId="15" applyNumberFormat="1" applyFont="1" applyBorder="1" applyAlignment="1">
      <alignment horizontal="center" vertical="center"/>
      <protection/>
    </xf>
    <xf numFmtId="176" fontId="11" fillId="0" borderId="5" xfId="15" applyNumberFormat="1" applyFont="1" applyBorder="1" applyAlignment="1">
      <alignment horizontal="right" vertical="center"/>
      <protection/>
    </xf>
    <xf numFmtId="176" fontId="0" fillId="0" borderId="6" xfId="15" applyNumberFormat="1" applyFont="1" applyBorder="1" applyAlignment="1">
      <alignment vertical="center"/>
      <protection/>
    </xf>
    <xf numFmtId="176" fontId="11" fillId="0" borderId="7" xfId="15" applyNumberFormat="1" applyFont="1" applyBorder="1" applyAlignment="1">
      <alignment vertical="center"/>
      <protection/>
    </xf>
    <xf numFmtId="176" fontId="11" fillId="0" borderId="4" xfId="15" applyNumberFormat="1" applyFont="1" applyBorder="1" applyAlignment="1">
      <alignment horizontal="right" vertical="center"/>
      <protection/>
    </xf>
    <xf numFmtId="176" fontId="14" fillId="0" borderId="6" xfId="15" applyNumberFormat="1" applyFont="1" applyBorder="1" applyAlignment="1">
      <alignment vertical="center"/>
      <protection/>
    </xf>
    <xf numFmtId="176" fontId="0" fillId="0" borderId="8" xfId="15" applyNumberFormat="1" applyFont="1" applyBorder="1" applyAlignment="1">
      <alignment vertical="center"/>
      <protection/>
    </xf>
    <xf numFmtId="3" fontId="14" fillId="0" borderId="8" xfId="15" applyNumberFormat="1" applyFont="1" applyBorder="1">
      <alignment/>
      <protection/>
    </xf>
    <xf numFmtId="3" fontId="0" fillId="0" borderId="8" xfId="15" applyNumberFormat="1" applyFont="1" applyBorder="1">
      <alignment/>
      <protection/>
    </xf>
    <xf numFmtId="176" fontId="11" fillId="0" borderId="9" xfId="15" applyNumberFormat="1" applyFont="1" applyBorder="1" applyAlignment="1">
      <alignment vertical="center"/>
      <protection/>
    </xf>
    <xf numFmtId="176" fontId="0" fillId="0" borderId="10" xfId="15" applyNumberFormat="1" applyFont="1" applyBorder="1" applyAlignment="1">
      <alignment horizontal="center" vertical="center"/>
      <protection/>
    </xf>
    <xf numFmtId="176" fontId="11" fillId="0" borderId="11" xfId="15" applyNumberFormat="1" applyFont="1" applyBorder="1" applyAlignment="1">
      <alignment vertical="center"/>
      <protection/>
    </xf>
    <xf numFmtId="176" fontId="11" fillId="0" borderId="12" xfId="15" applyNumberFormat="1" applyFont="1" applyBorder="1" applyAlignment="1">
      <alignment vertical="center"/>
      <protection/>
    </xf>
    <xf numFmtId="176" fontId="4" fillId="0" borderId="13" xfId="15" applyNumberFormat="1" applyFont="1" applyBorder="1" applyAlignment="1">
      <alignment horizontal="center" vertical="center"/>
      <protection/>
    </xf>
    <xf numFmtId="176" fontId="11" fillId="0" borderId="14" xfId="15" applyNumberFormat="1" applyFont="1" applyBorder="1" applyAlignment="1">
      <alignment horizontal="right" vertical="center"/>
      <protection/>
    </xf>
    <xf numFmtId="176" fontId="11" fillId="0" borderId="15" xfId="15" applyNumberFormat="1" applyFont="1" applyBorder="1" applyAlignment="1">
      <alignment horizontal="right" vertical="center"/>
      <protection/>
    </xf>
    <xf numFmtId="176" fontId="11" fillId="0" borderId="8" xfId="15" applyNumberFormat="1" applyFont="1" applyBorder="1" applyAlignment="1">
      <alignment horizontal="right" vertical="center"/>
      <protection/>
    </xf>
    <xf numFmtId="176" fontId="11" fillId="0" borderId="16" xfId="15" applyNumberFormat="1" applyFont="1" applyBorder="1" applyAlignment="1">
      <alignment horizontal="right" vertical="center"/>
      <protection/>
    </xf>
    <xf numFmtId="176" fontId="11" fillId="0" borderId="17" xfId="15" applyNumberFormat="1" applyFont="1" applyBorder="1" applyAlignment="1">
      <alignment horizontal="right" vertical="center"/>
      <protection/>
    </xf>
    <xf numFmtId="176" fontId="11" fillId="0" borderId="18" xfId="15" applyNumberFormat="1" applyFont="1" applyBorder="1" applyAlignment="1">
      <alignment horizontal="center" vertical="center"/>
      <protection/>
    </xf>
    <xf numFmtId="3" fontId="0" fillId="0" borderId="19" xfId="15" applyNumberFormat="1" applyFont="1" applyBorder="1">
      <alignment/>
      <protection/>
    </xf>
    <xf numFmtId="176" fontId="11" fillId="0" borderId="20" xfId="15" applyNumberFormat="1" applyFont="1" applyBorder="1" applyAlignment="1">
      <alignment horizontal="center" vertical="center"/>
      <protection/>
    </xf>
    <xf numFmtId="176" fontId="11" fillId="0" borderId="21" xfId="15" applyNumberFormat="1" applyFont="1" applyBorder="1" applyAlignment="1">
      <alignment vertical="center"/>
      <protection/>
    </xf>
    <xf numFmtId="176" fontId="11" fillId="0" borderId="22" xfId="15" applyNumberFormat="1" applyFont="1" applyBorder="1" applyAlignment="1">
      <alignment horizontal="right" vertical="center"/>
      <protection/>
    </xf>
    <xf numFmtId="176" fontId="11" fillId="0" borderId="23" xfId="15" applyNumberFormat="1" applyFont="1" applyBorder="1" applyAlignment="1">
      <alignment horizontal="right" vertical="center"/>
      <protection/>
    </xf>
    <xf numFmtId="176" fontId="11" fillId="0" borderId="19" xfId="15" applyNumberFormat="1" applyFont="1" applyBorder="1" applyAlignment="1">
      <alignment horizontal="center" vertical="center"/>
      <protection/>
    </xf>
    <xf numFmtId="176" fontId="0" fillId="0" borderId="24" xfId="15" applyNumberFormat="1" applyFont="1" applyBorder="1" applyAlignment="1">
      <alignment vertical="center"/>
      <protection/>
    </xf>
    <xf numFmtId="176" fontId="0" fillId="0" borderId="0" xfId="15" applyNumberFormat="1" applyFont="1" applyBorder="1" applyAlignment="1">
      <alignment horizontal="center" vertical="center"/>
      <protection/>
    </xf>
    <xf numFmtId="176" fontId="11" fillId="0" borderId="0" xfId="15" applyNumberFormat="1" applyFont="1" applyBorder="1" applyAlignment="1">
      <alignment vertical="center"/>
      <protection/>
    </xf>
    <xf numFmtId="176" fontId="11" fillId="0" borderId="0" xfId="15" applyNumberFormat="1" applyFont="1" applyBorder="1" applyAlignment="1">
      <alignment horizontal="right" vertical="center"/>
      <protection/>
    </xf>
    <xf numFmtId="176" fontId="11" fillId="0" borderId="0" xfId="15" applyNumberFormat="1" applyFont="1" applyBorder="1" applyAlignment="1">
      <alignment horizontal="center" vertical="center"/>
      <protection/>
    </xf>
    <xf numFmtId="176" fontId="0" fillId="0" borderId="0" xfId="15" applyNumberFormat="1" applyFont="1" applyBorder="1" applyAlignment="1">
      <alignment horizontal="left" vertical="center"/>
      <protection/>
    </xf>
    <xf numFmtId="176" fontId="0" fillId="0" borderId="0" xfId="15" applyNumberFormat="1" applyBorder="1" applyAlignment="1">
      <alignment horizontal="left" vertical="center"/>
      <protection/>
    </xf>
    <xf numFmtId="176" fontId="0" fillId="0" borderId="0" xfId="15" applyNumberFormat="1" applyFont="1" applyBorder="1" applyAlignment="1">
      <alignment vertical="center"/>
      <protection/>
    </xf>
    <xf numFmtId="176" fontId="0" fillId="0" borderId="0" xfId="15" applyNumberFormat="1" applyFont="1" applyBorder="1" applyAlignment="1">
      <alignment horizontal="right" vertical="center"/>
      <protection/>
    </xf>
    <xf numFmtId="176" fontId="11" fillId="0" borderId="8" xfId="15" applyNumberFormat="1" applyFont="1" applyBorder="1" applyAlignment="1">
      <alignment horizontal="center" vertical="center"/>
      <protection/>
    </xf>
    <xf numFmtId="176" fontId="11" fillId="0" borderId="16" xfId="15" applyNumberFormat="1" applyFont="1" applyBorder="1" applyAlignment="1">
      <alignment horizontal="center" vertical="center"/>
      <protection/>
    </xf>
    <xf numFmtId="176" fontId="11" fillId="0" borderId="17" xfId="15" applyNumberFormat="1" applyFont="1" applyBorder="1" applyAlignment="1">
      <alignment horizontal="center" vertical="center"/>
      <protection/>
    </xf>
    <xf numFmtId="176" fontId="11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6" fontId="16" fillId="0" borderId="0" xfId="0" applyNumberFormat="1" applyFont="1" applyBorder="1" applyAlignment="1">
      <alignment horizontal="right" vertical="center"/>
    </xf>
    <xf numFmtId="177" fontId="16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176" fontId="0" fillId="0" borderId="0" xfId="0" applyNumberFormat="1" applyFont="1" applyBorder="1" applyAlignment="1">
      <alignment horizontal="center" vertical="center"/>
    </xf>
    <xf numFmtId="176" fontId="16" fillId="0" borderId="0" xfId="0" applyNumberFormat="1" applyFont="1" applyAlignment="1">
      <alignment vertical="center"/>
    </xf>
    <xf numFmtId="176" fontId="16" fillId="0" borderId="0" xfId="0" applyNumberFormat="1" applyFont="1" applyAlignment="1">
      <alignment horizontal="right" vertical="center"/>
    </xf>
    <xf numFmtId="176" fontId="18" fillId="0" borderId="0" xfId="0" applyNumberFormat="1" applyFont="1" applyAlignment="1">
      <alignment horizontal="right" vertical="center"/>
    </xf>
    <xf numFmtId="3" fontId="14" fillId="0" borderId="19" xfId="15" applyNumberFormat="1" applyFont="1" applyBorder="1">
      <alignment/>
      <protection/>
    </xf>
    <xf numFmtId="176" fontId="0" fillId="0" borderId="0" xfId="0" applyNumberFormat="1" applyFont="1" applyAlignment="1">
      <alignment horizontal="right" vertical="center"/>
    </xf>
    <xf numFmtId="176" fontId="11" fillId="0" borderId="25" xfId="15" applyNumberFormat="1" applyFont="1" applyBorder="1" applyAlignment="1">
      <alignment horizontal="right" vertical="center"/>
      <protection/>
    </xf>
    <xf numFmtId="176" fontId="11" fillId="0" borderId="26" xfId="15" applyNumberFormat="1" applyFont="1" applyBorder="1" applyAlignment="1">
      <alignment horizontal="right" vertical="center"/>
      <protection/>
    </xf>
    <xf numFmtId="176" fontId="11" fillId="0" borderId="14" xfId="15" applyNumberFormat="1" applyFont="1" applyBorder="1" applyAlignment="1">
      <alignment horizontal="right" vertical="center"/>
      <protection/>
    </xf>
    <xf numFmtId="176" fontId="11" fillId="0" borderId="15" xfId="15" applyNumberFormat="1" applyFont="1" applyBorder="1" applyAlignment="1">
      <alignment horizontal="right" vertical="center"/>
      <protection/>
    </xf>
    <xf numFmtId="176" fontId="11" fillId="0" borderId="25" xfId="15" applyNumberFormat="1" applyFont="1" applyBorder="1" applyAlignment="1">
      <alignment horizontal="center" vertical="center"/>
      <protection/>
    </xf>
    <xf numFmtId="176" fontId="11" fillId="0" borderId="8" xfId="15" applyNumberFormat="1" applyFont="1" applyBorder="1" applyAlignment="1">
      <alignment horizontal="right" vertical="center"/>
      <protection/>
    </xf>
    <xf numFmtId="0" fontId="0" fillId="0" borderId="16" xfId="15" applyBorder="1" applyAlignment="1">
      <alignment horizontal="right" vertical="center"/>
      <protection/>
    </xf>
    <xf numFmtId="176" fontId="11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176" fontId="1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11" fillId="0" borderId="0" xfId="0" applyNumberFormat="1" applyFont="1" applyAlignment="1">
      <alignment horizontal="right" vertical="center"/>
    </xf>
    <xf numFmtId="176" fontId="11" fillId="0" borderId="0" xfId="0" applyNumberFormat="1" applyFont="1" applyAlignment="1">
      <alignment vertical="center"/>
    </xf>
    <xf numFmtId="176" fontId="11" fillId="0" borderId="27" xfId="15" applyNumberFormat="1" applyFont="1" applyBorder="1" applyAlignment="1">
      <alignment horizontal="center" vertical="center"/>
      <protection/>
    </xf>
    <xf numFmtId="176" fontId="11" fillId="0" borderId="28" xfId="15" applyNumberFormat="1" applyFont="1" applyBorder="1" applyAlignment="1">
      <alignment horizontal="center" vertical="center"/>
      <protection/>
    </xf>
    <xf numFmtId="176" fontId="11" fillId="0" borderId="29" xfId="0" applyNumberFormat="1" applyFont="1" applyBorder="1" applyAlignment="1">
      <alignment horizontal="right" vertical="center"/>
    </xf>
    <xf numFmtId="176" fontId="11" fillId="0" borderId="30" xfId="0" applyNumberFormat="1" applyFont="1" applyBorder="1" applyAlignment="1">
      <alignment horizontal="right" vertical="center"/>
    </xf>
    <xf numFmtId="176" fontId="11" fillId="0" borderId="27" xfId="15" applyNumberFormat="1" applyFont="1" applyBorder="1" applyAlignment="1">
      <alignment horizontal="right" vertical="center"/>
      <protection/>
    </xf>
    <xf numFmtId="176" fontId="11" fillId="0" borderId="28" xfId="15" applyNumberFormat="1" applyFont="1" applyBorder="1" applyAlignment="1">
      <alignment horizontal="right" vertical="center"/>
      <protection/>
    </xf>
    <xf numFmtId="176" fontId="11" fillId="0" borderId="31" xfId="15" applyNumberFormat="1" applyFont="1" applyBorder="1" applyAlignment="1">
      <alignment horizontal="center" vertical="center"/>
      <protection/>
    </xf>
    <xf numFmtId="176" fontId="11" fillId="0" borderId="26" xfId="15" applyNumberFormat="1" applyFont="1" applyBorder="1" applyAlignment="1">
      <alignment horizontal="center" vertical="center"/>
      <protection/>
    </xf>
    <xf numFmtId="176" fontId="11" fillId="0" borderId="13" xfId="15" applyNumberFormat="1" applyFont="1" applyBorder="1" applyAlignment="1">
      <alignment horizontal="right" vertical="center"/>
      <protection/>
    </xf>
    <xf numFmtId="176" fontId="11" fillId="0" borderId="32" xfId="15" applyNumberFormat="1" applyFont="1" applyBorder="1" applyAlignment="1">
      <alignment horizontal="right" vertical="center"/>
      <protection/>
    </xf>
    <xf numFmtId="176" fontId="11" fillId="0" borderId="8" xfId="15" applyNumberFormat="1" applyFont="1" applyBorder="1" applyAlignment="1">
      <alignment horizontal="center" vertical="center"/>
      <protection/>
    </xf>
    <xf numFmtId="176" fontId="11" fillId="0" borderId="16" xfId="15" applyNumberFormat="1" applyFont="1" applyBorder="1" applyAlignment="1">
      <alignment horizontal="center" vertical="center"/>
      <protection/>
    </xf>
    <xf numFmtId="176" fontId="11" fillId="0" borderId="16" xfId="15" applyNumberFormat="1" applyFont="1" applyBorder="1" applyAlignment="1">
      <alignment horizontal="right" vertical="center"/>
      <protection/>
    </xf>
    <xf numFmtId="176" fontId="11" fillId="0" borderId="18" xfId="15" applyNumberFormat="1" applyFont="1" applyBorder="1" applyAlignment="1">
      <alignment horizontal="center" vertical="center"/>
      <protection/>
    </xf>
    <xf numFmtId="176" fontId="11" fillId="0" borderId="17" xfId="15" applyNumberFormat="1" applyFont="1" applyBorder="1" applyAlignment="1">
      <alignment horizontal="center" vertical="center"/>
      <protection/>
    </xf>
    <xf numFmtId="176" fontId="11" fillId="0" borderId="14" xfId="15" applyNumberFormat="1" applyFont="1" applyBorder="1" applyAlignment="1">
      <alignment horizontal="center" vertical="center"/>
      <protection/>
    </xf>
    <xf numFmtId="176" fontId="11" fillId="0" borderId="15" xfId="15" applyNumberFormat="1" applyFont="1" applyBorder="1" applyAlignment="1">
      <alignment horizontal="center" vertical="center"/>
      <protection/>
    </xf>
    <xf numFmtId="176" fontId="11" fillId="0" borderId="17" xfId="15" applyNumberFormat="1" applyFont="1" applyBorder="1" applyAlignment="1">
      <alignment horizontal="right" vertical="center"/>
      <protection/>
    </xf>
    <xf numFmtId="176" fontId="11" fillId="0" borderId="33" xfId="15" applyNumberFormat="1" applyFont="1" applyBorder="1" applyAlignment="1">
      <alignment horizontal="right" vertical="center"/>
      <protection/>
    </xf>
    <xf numFmtId="176" fontId="11" fillId="0" borderId="34" xfId="15" applyNumberFormat="1" applyFont="1" applyBorder="1" applyAlignment="1">
      <alignment horizontal="right" vertical="center"/>
      <protection/>
    </xf>
    <xf numFmtId="176" fontId="11" fillId="0" borderId="35" xfId="15" applyNumberFormat="1" applyFont="1" applyBorder="1" applyAlignment="1">
      <alignment horizontal="center" vertical="center"/>
      <protection/>
    </xf>
    <xf numFmtId="176" fontId="11" fillId="0" borderId="34" xfId="15" applyNumberFormat="1" applyFont="1" applyBorder="1" applyAlignment="1">
      <alignment horizontal="center" vertical="center"/>
      <protection/>
    </xf>
    <xf numFmtId="176" fontId="11" fillId="0" borderId="36" xfId="15" applyNumberFormat="1" applyFont="1" applyBorder="1" applyAlignment="1">
      <alignment horizontal="right" vertical="center"/>
      <protection/>
    </xf>
    <xf numFmtId="176" fontId="11" fillId="0" borderId="37" xfId="15" applyNumberFormat="1" applyFont="1" applyBorder="1" applyAlignment="1">
      <alignment horizontal="right" vertical="center"/>
      <protection/>
    </xf>
    <xf numFmtId="176" fontId="11" fillId="0" borderId="33" xfId="15" applyNumberFormat="1" applyFont="1" applyBorder="1" applyAlignment="1">
      <alignment horizontal="center" vertical="center"/>
      <protection/>
    </xf>
    <xf numFmtId="176" fontId="11" fillId="0" borderId="38" xfId="15" applyNumberFormat="1" applyFont="1" applyBorder="1" applyAlignment="1">
      <alignment horizontal="center" vertical="center"/>
      <protection/>
    </xf>
    <xf numFmtId="176" fontId="11" fillId="0" borderId="39" xfId="15" applyNumberFormat="1" applyFont="1" applyBorder="1" applyAlignment="1">
      <alignment horizontal="center" vertical="center"/>
      <protection/>
    </xf>
    <xf numFmtId="176" fontId="0" fillId="0" borderId="40" xfId="15" applyNumberFormat="1" applyFont="1" applyBorder="1" applyAlignment="1">
      <alignment horizontal="center" vertical="center"/>
      <protection/>
    </xf>
    <xf numFmtId="176" fontId="0" fillId="0" borderId="41" xfId="15" applyNumberFormat="1" applyFont="1" applyBorder="1" applyAlignment="1">
      <alignment horizontal="center" vertical="center"/>
      <protection/>
    </xf>
    <xf numFmtId="176" fontId="11" fillId="0" borderId="40" xfId="15" applyNumberFormat="1" applyFont="1" applyBorder="1" applyAlignment="1">
      <alignment horizontal="center" vertical="center"/>
      <protection/>
    </xf>
    <xf numFmtId="176" fontId="11" fillId="0" borderId="41" xfId="15" applyNumberFormat="1" applyFont="1" applyBorder="1" applyAlignment="1">
      <alignment horizontal="center" vertical="center"/>
      <protection/>
    </xf>
    <xf numFmtId="176" fontId="13" fillId="0" borderId="40" xfId="15" applyNumberFormat="1" applyFont="1" applyBorder="1" applyAlignment="1">
      <alignment horizontal="center" vertical="center"/>
      <protection/>
    </xf>
    <xf numFmtId="176" fontId="13" fillId="0" borderId="41" xfId="15" applyNumberFormat="1" applyFont="1" applyBorder="1" applyAlignment="1">
      <alignment horizontal="center" vertical="center"/>
      <protection/>
    </xf>
    <xf numFmtId="176" fontId="4" fillId="0" borderId="13" xfId="15" applyNumberFormat="1" applyFont="1" applyBorder="1" applyAlignment="1">
      <alignment horizontal="center" vertical="center"/>
      <protection/>
    </xf>
    <xf numFmtId="176" fontId="4" fillId="0" borderId="32" xfId="15" applyNumberFormat="1" applyFont="1" applyBorder="1" applyAlignment="1">
      <alignment horizontal="center" vertical="center"/>
      <protection/>
    </xf>
    <xf numFmtId="176" fontId="13" fillId="0" borderId="25" xfId="15" applyNumberFormat="1" applyFont="1" applyBorder="1" applyAlignment="1">
      <alignment horizontal="center" vertical="center"/>
      <protection/>
    </xf>
    <xf numFmtId="176" fontId="13" fillId="0" borderId="26" xfId="15" applyNumberFormat="1" applyFont="1" applyBorder="1" applyAlignment="1">
      <alignment horizontal="center" vertical="center"/>
      <protection/>
    </xf>
    <xf numFmtId="176" fontId="13" fillId="0" borderId="13" xfId="15" applyNumberFormat="1" applyFont="1" applyBorder="1" applyAlignment="1">
      <alignment horizontal="center" vertical="center"/>
      <protection/>
    </xf>
    <xf numFmtId="176" fontId="13" fillId="0" borderId="32" xfId="15" applyNumberFormat="1" applyFont="1" applyBorder="1" applyAlignment="1">
      <alignment horizontal="center" vertical="center"/>
      <protection/>
    </xf>
    <xf numFmtId="176" fontId="4" fillId="0" borderId="25" xfId="15" applyNumberFormat="1" applyFont="1" applyBorder="1" applyAlignment="1">
      <alignment horizontal="center" vertical="center"/>
      <protection/>
    </xf>
    <xf numFmtId="176" fontId="4" fillId="0" borderId="26" xfId="15" applyNumberFormat="1" applyFont="1" applyBorder="1" applyAlignment="1">
      <alignment horizontal="center" vertical="center"/>
      <protection/>
    </xf>
    <xf numFmtId="176" fontId="4" fillId="0" borderId="42" xfId="15" applyNumberFormat="1" applyFont="1" applyBorder="1" applyAlignment="1">
      <alignment horizontal="center" vertical="center"/>
      <protection/>
    </xf>
    <xf numFmtId="176" fontId="3" fillId="0" borderId="0" xfId="15" applyNumberFormat="1" applyFont="1" applyAlignment="1">
      <alignment horizontal="center" vertical="center"/>
      <protection/>
    </xf>
    <xf numFmtId="176" fontId="6" fillId="0" borderId="0" xfId="15" applyNumberFormat="1" applyFont="1" applyAlignment="1">
      <alignment horizontal="left" vertical="center"/>
      <protection/>
    </xf>
    <xf numFmtId="176" fontId="10" fillId="0" borderId="0" xfId="15" applyNumberFormat="1" applyFont="1" applyAlignment="1">
      <alignment horizontal="left" vertical="center"/>
      <protection/>
    </xf>
    <xf numFmtId="176" fontId="5" fillId="0" borderId="0" xfId="15" applyNumberFormat="1" applyFont="1" applyAlignment="1">
      <alignment horizontal="center" vertical="center"/>
      <protection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workbookViewId="0" topLeftCell="I62">
      <selection activeCell="D40" sqref="D40"/>
    </sheetView>
  </sheetViews>
  <sheetFormatPr defaultColWidth="9.00390625" defaultRowHeight="16.5"/>
  <cols>
    <col min="1" max="1" width="16.75390625" style="0" customWidth="1"/>
    <col min="4" max="4" width="7.875" style="0" customWidth="1"/>
    <col min="5" max="6" width="11.00390625" style="0" customWidth="1"/>
    <col min="8" max="8" width="8.25390625" style="0" customWidth="1"/>
    <col min="9" max="9" width="6.375" style="0" customWidth="1"/>
    <col min="10" max="10" width="10.875" style="0" customWidth="1"/>
    <col min="11" max="11" width="10.375" style="0" customWidth="1"/>
    <col min="12" max="12" width="7.375" style="0" customWidth="1"/>
    <col min="13" max="13" width="7.50390625" style="0" customWidth="1"/>
    <col min="14" max="14" width="6.50390625" style="0" customWidth="1"/>
    <col min="15" max="15" width="10.50390625" style="0" customWidth="1"/>
    <col min="16" max="16" width="9.375" style="0" customWidth="1"/>
    <col min="17" max="17" width="6.75390625" style="0" customWidth="1"/>
    <col min="18" max="18" width="8.00390625" style="0" customWidth="1"/>
    <col min="19" max="19" width="7.50390625" style="0" customWidth="1"/>
    <col min="20" max="20" width="8.50390625" style="0" customWidth="1"/>
    <col min="21" max="21" width="10.00390625" style="0" customWidth="1"/>
  </cols>
  <sheetData>
    <row r="1" spans="1:21" ht="32.25">
      <c r="A1" s="119" t="s">
        <v>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25.5">
      <c r="A2" s="120" t="s">
        <v>119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21">
      <c r="A3" s="122" t="s">
        <v>96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1:21" ht="17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 t="s">
        <v>3</v>
      </c>
    </row>
    <row r="5" spans="1:21" ht="16.5">
      <c r="A5" s="102" t="s">
        <v>4</v>
      </c>
      <c r="B5" s="104" t="s">
        <v>5</v>
      </c>
      <c r="C5" s="104"/>
      <c r="D5" s="104"/>
      <c r="E5" s="104"/>
      <c r="F5" s="105"/>
      <c r="G5" s="104" t="s">
        <v>6</v>
      </c>
      <c r="H5" s="104"/>
      <c r="I5" s="104"/>
      <c r="J5" s="104"/>
      <c r="K5" s="105"/>
      <c r="L5" s="104" t="s">
        <v>7</v>
      </c>
      <c r="M5" s="104"/>
      <c r="N5" s="104"/>
      <c r="O5" s="104"/>
      <c r="P5" s="105"/>
      <c r="Q5" s="104" t="s">
        <v>8</v>
      </c>
      <c r="R5" s="104"/>
      <c r="S5" s="104"/>
      <c r="T5" s="104"/>
      <c r="U5" s="105"/>
    </row>
    <row r="6" spans="1:21" ht="17.25" thickBot="1">
      <c r="A6" s="103"/>
      <c r="B6" s="3" t="s">
        <v>9</v>
      </c>
      <c r="C6" s="3" t="s">
        <v>10</v>
      </c>
      <c r="D6" s="3" t="s">
        <v>11</v>
      </c>
      <c r="E6" s="4" t="s">
        <v>115</v>
      </c>
      <c r="F6" s="5" t="s">
        <v>116</v>
      </c>
      <c r="G6" s="3" t="s">
        <v>9</v>
      </c>
      <c r="H6" s="3" t="s">
        <v>10</v>
      </c>
      <c r="I6" s="3" t="s">
        <v>11</v>
      </c>
      <c r="J6" s="4" t="s">
        <v>117</v>
      </c>
      <c r="K6" s="5" t="s">
        <v>118</v>
      </c>
      <c r="L6" s="3" t="s">
        <v>12</v>
      </c>
      <c r="M6" s="3" t="s">
        <v>13</v>
      </c>
      <c r="N6" s="3" t="s">
        <v>11</v>
      </c>
      <c r="O6" s="4" t="s">
        <v>14</v>
      </c>
      <c r="P6" s="5" t="s">
        <v>15</v>
      </c>
      <c r="Q6" s="3" t="s">
        <v>12</v>
      </c>
      <c r="R6" s="3" t="s">
        <v>13</v>
      </c>
      <c r="S6" s="3" t="s">
        <v>11</v>
      </c>
      <c r="T6" s="4" t="s">
        <v>16</v>
      </c>
      <c r="U6" s="5" t="s">
        <v>17</v>
      </c>
    </row>
    <row r="7" spans="1:21" ht="16.5">
      <c r="A7" s="6" t="s">
        <v>18</v>
      </c>
      <c r="B7" s="7"/>
      <c r="C7" s="7"/>
      <c r="D7" s="7" t="s">
        <v>19</v>
      </c>
      <c r="E7" s="7"/>
      <c r="F7" s="8"/>
      <c r="G7" s="7"/>
      <c r="H7" s="7" t="s">
        <v>19</v>
      </c>
      <c r="I7" s="7"/>
      <c r="J7" s="7"/>
      <c r="K7" s="8"/>
      <c r="L7" s="7"/>
      <c r="M7" s="7"/>
      <c r="N7" s="7"/>
      <c r="O7" s="7"/>
      <c r="P7" s="8"/>
      <c r="Q7" s="7"/>
      <c r="R7" s="7"/>
      <c r="S7" s="7"/>
      <c r="T7" s="7"/>
      <c r="U7" s="8"/>
    </row>
    <row r="8" spans="1:21" ht="16.5">
      <c r="A8" s="9" t="s">
        <v>20</v>
      </c>
      <c r="B8" s="10">
        <v>38110</v>
      </c>
      <c r="C8" s="10">
        <v>12870</v>
      </c>
      <c r="D8" s="10">
        <v>454</v>
      </c>
      <c r="E8" s="45">
        <f>B8*D8*2</f>
        <v>34603880</v>
      </c>
      <c r="F8" s="46">
        <f>C8*D8*2</f>
        <v>11685960</v>
      </c>
      <c r="G8" s="10">
        <v>38110</v>
      </c>
      <c r="H8" s="10">
        <v>12870</v>
      </c>
      <c r="I8" s="10">
        <v>36</v>
      </c>
      <c r="J8" s="45">
        <f>G8*I8*2</f>
        <v>2743920</v>
      </c>
      <c r="K8" s="46">
        <f>H8*I8*2</f>
        <v>926640</v>
      </c>
      <c r="L8" s="10">
        <v>38110</v>
      </c>
      <c r="M8" s="10">
        <v>12870</v>
      </c>
      <c r="N8" s="10">
        <v>7</v>
      </c>
      <c r="O8" s="45">
        <f>L8*N8*2</f>
        <v>533540</v>
      </c>
      <c r="P8" s="46">
        <f>M8*N8*2</f>
        <v>180180</v>
      </c>
      <c r="Q8" s="10"/>
      <c r="R8" s="10"/>
      <c r="S8" s="10"/>
      <c r="T8" s="11"/>
      <c r="U8" s="8"/>
    </row>
    <row r="9" spans="1:21" ht="16.5">
      <c r="A9" s="9" t="s">
        <v>21</v>
      </c>
      <c r="B9" s="10">
        <v>40070</v>
      </c>
      <c r="C9" s="10">
        <v>13490</v>
      </c>
      <c r="D9" s="10">
        <v>455</v>
      </c>
      <c r="E9" s="45">
        <f>B9*D9*2</f>
        <v>36463700</v>
      </c>
      <c r="F9" s="46">
        <f>C9*D9*2</f>
        <v>12275900</v>
      </c>
      <c r="G9" s="10">
        <v>40070</v>
      </c>
      <c r="H9" s="10">
        <v>13490</v>
      </c>
      <c r="I9" s="10">
        <v>51</v>
      </c>
      <c r="J9" s="45">
        <f>G9*I9*2</f>
        <v>4087140</v>
      </c>
      <c r="K9" s="46">
        <f>H9*I9*2</f>
        <v>1375980</v>
      </c>
      <c r="L9" s="10">
        <v>40070</v>
      </c>
      <c r="M9" s="10">
        <v>13490</v>
      </c>
      <c r="N9" s="10">
        <v>5</v>
      </c>
      <c r="O9" s="45">
        <f>L9*N9*2</f>
        <v>400700</v>
      </c>
      <c r="P9" s="46">
        <f>M9*N9*2</f>
        <v>134900</v>
      </c>
      <c r="Q9" s="10"/>
      <c r="R9" s="10"/>
      <c r="S9" s="10"/>
      <c r="T9" s="11"/>
      <c r="U9" s="8"/>
    </row>
    <row r="10" spans="1:21" ht="16.5">
      <c r="A10" s="9" t="s">
        <v>22</v>
      </c>
      <c r="B10" s="10">
        <v>40070</v>
      </c>
      <c r="C10" s="10">
        <v>13490</v>
      </c>
      <c r="D10" s="10">
        <v>453</v>
      </c>
      <c r="E10" s="45">
        <f>B10*D10*2</f>
        <v>36303420</v>
      </c>
      <c r="F10" s="46">
        <f>C10*D10*2</f>
        <v>12221940</v>
      </c>
      <c r="G10" s="10">
        <v>40070</v>
      </c>
      <c r="H10" s="10">
        <v>13490</v>
      </c>
      <c r="I10" s="10">
        <v>66</v>
      </c>
      <c r="J10" s="45">
        <f>G10*I10*2</f>
        <v>5289240</v>
      </c>
      <c r="K10" s="46">
        <f>H10*I10*2</f>
        <v>1780680</v>
      </c>
      <c r="L10" s="10">
        <v>40070</v>
      </c>
      <c r="M10" s="10">
        <v>13490</v>
      </c>
      <c r="N10" s="10">
        <v>13</v>
      </c>
      <c r="O10" s="45">
        <f>L10*N10*2</f>
        <v>1041820</v>
      </c>
      <c r="P10" s="46">
        <f>M10*N10*2</f>
        <v>350740</v>
      </c>
      <c r="Q10" s="10"/>
      <c r="R10" s="10"/>
      <c r="S10" s="10"/>
      <c r="T10" s="11"/>
      <c r="U10" s="8"/>
    </row>
    <row r="11" spans="1:21" ht="16.5">
      <c r="A11" s="9" t="s">
        <v>23</v>
      </c>
      <c r="B11" s="10">
        <v>38520</v>
      </c>
      <c r="C11" s="10">
        <v>12980</v>
      </c>
      <c r="D11" s="10">
        <v>453</v>
      </c>
      <c r="E11" s="45">
        <f>B11*D11*2</f>
        <v>34899120</v>
      </c>
      <c r="F11" s="46">
        <f>C11*D11*2</f>
        <v>11759880</v>
      </c>
      <c r="G11" s="10">
        <v>38520</v>
      </c>
      <c r="H11" s="10">
        <v>12980</v>
      </c>
      <c r="I11" s="10">
        <v>31</v>
      </c>
      <c r="J11" s="45">
        <f>G11*I11*2</f>
        <v>2388240</v>
      </c>
      <c r="K11" s="46">
        <f>H11*I11*2</f>
        <v>804760</v>
      </c>
      <c r="L11" s="10"/>
      <c r="M11" s="10"/>
      <c r="N11" s="10"/>
      <c r="O11" s="11"/>
      <c r="P11" s="8"/>
      <c r="Q11" s="10"/>
      <c r="R11" s="10"/>
      <c r="S11" s="10"/>
      <c r="T11" s="11"/>
      <c r="U11" s="8"/>
    </row>
    <row r="12" spans="1:21" ht="16.5">
      <c r="A12" s="9" t="s">
        <v>24</v>
      </c>
      <c r="B12" s="10">
        <v>40070</v>
      </c>
      <c r="C12" s="10">
        <v>13490</v>
      </c>
      <c r="D12" s="10">
        <v>200</v>
      </c>
      <c r="E12" s="45">
        <f>B12*D12*2</f>
        <v>16028000</v>
      </c>
      <c r="F12" s="46">
        <f>C12*D12*2</f>
        <v>5396000</v>
      </c>
      <c r="G12" s="10"/>
      <c r="H12" s="10"/>
      <c r="I12" s="10"/>
      <c r="J12" s="11"/>
      <c r="K12" s="8"/>
      <c r="L12" s="10"/>
      <c r="M12" s="10"/>
      <c r="N12" s="10"/>
      <c r="O12" s="11"/>
      <c r="P12" s="8"/>
      <c r="Q12" s="10"/>
      <c r="R12" s="10"/>
      <c r="S12" s="10"/>
      <c r="T12" s="11"/>
      <c r="U12" s="8"/>
    </row>
    <row r="13" spans="1:21" ht="16.5">
      <c r="A13" s="12" t="s">
        <v>25</v>
      </c>
      <c r="B13" s="10"/>
      <c r="C13" s="10"/>
      <c r="D13" s="10"/>
      <c r="E13" s="11"/>
      <c r="F13" s="8"/>
      <c r="G13" s="10"/>
      <c r="H13" s="10"/>
      <c r="I13" s="10"/>
      <c r="J13" s="11"/>
      <c r="K13" s="8"/>
      <c r="L13" s="10"/>
      <c r="M13" s="10"/>
      <c r="N13" s="10"/>
      <c r="O13" s="11"/>
      <c r="P13" s="8"/>
      <c r="Q13" s="10"/>
      <c r="R13" s="10"/>
      <c r="S13" s="10"/>
      <c r="T13" s="11">
        <v>0</v>
      </c>
      <c r="U13" s="8">
        <v>0</v>
      </c>
    </row>
    <row r="14" spans="1:21" ht="16.5">
      <c r="A14" s="9" t="s">
        <v>26</v>
      </c>
      <c r="B14" s="10">
        <v>40070</v>
      </c>
      <c r="C14" s="10">
        <v>14000</v>
      </c>
      <c r="D14" s="10">
        <v>457</v>
      </c>
      <c r="E14" s="45">
        <f>B14*D14*2</f>
        <v>36623980</v>
      </c>
      <c r="F14" s="46">
        <f>C14*D14*2</f>
        <v>12796000</v>
      </c>
      <c r="G14" s="10">
        <v>40070</v>
      </c>
      <c r="H14" s="10">
        <v>14000</v>
      </c>
      <c r="I14" s="10">
        <v>69</v>
      </c>
      <c r="J14" s="45">
        <f>G14*I14*2</f>
        <v>5529660</v>
      </c>
      <c r="K14" s="46">
        <f>H14*I14*2</f>
        <v>1932000</v>
      </c>
      <c r="L14" s="10">
        <v>40070</v>
      </c>
      <c r="M14" s="10">
        <v>14000</v>
      </c>
      <c r="N14" s="10">
        <v>8</v>
      </c>
      <c r="O14" s="45">
        <f>L14*N14*2</f>
        <v>641120</v>
      </c>
      <c r="P14" s="46">
        <f>M14*N14*2</f>
        <v>224000</v>
      </c>
      <c r="Q14" s="10"/>
      <c r="R14" s="10"/>
      <c r="S14" s="10"/>
      <c r="T14" s="11">
        <v>0</v>
      </c>
      <c r="U14" s="8">
        <v>0</v>
      </c>
    </row>
    <row r="15" spans="1:21" ht="16.5">
      <c r="A15" s="9" t="s">
        <v>27</v>
      </c>
      <c r="B15" s="10">
        <v>40070</v>
      </c>
      <c r="C15" s="10">
        <v>14000</v>
      </c>
      <c r="D15" s="10">
        <v>737</v>
      </c>
      <c r="E15" s="45">
        <f>B15*D15*2</f>
        <v>59063180</v>
      </c>
      <c r="F15" s="46">
        <f>C15*D15*2</f>
        <v>20636000</v>
      </c>
      <c r="G15" s="10">
        <v>40070</v>
      </c>
      <c r="H15" s="10">
        <v>14000</v>
      </c>
      <c r="I15" s="10">
        <v>96</v>
      </c>
      <c r="J15" s="45">
        <f>G15*I15*2</f>
        <v>7693440</v>
      </c>
      <c r="K15" s="46">
        <f>H15*I15*2</f>
        <v>2688000</v>
      </c>
      <c r="L15" s="10">
        <v>40070</v>
      </c>
      <c r="M15" s="10">
        <v>14000</v>
      </c>
      <c r="N15" s="10">
        <v>5</v>
      </c>
      <c r="O15" s="45">
        <f>L15*N15*2</f>
        <v>400700</v>
      </c>
      <c r="P15" s="46">
        <f>M15*N15*2</f>
        <v>140000</v>
      </c>
      <c r="Q15" s="10"/>
      <c r="R15" s="10"/>
      <c r="S15" s="10"/>
      <c r="T15" s="11">
        <v>0</v>
      </c>
      <c r="U15" s="8">
        <v>0</v>
      </c>
    </row>
    <row r="16" spans="1:21" ht="16.5">
      <c r="A16" s="9" t="s">
        <v>28</v>
      </c>
      <c r="B16" s="10">
        <v>40070</v>
      </c>
      <c r="C16" s="10">
        <v>14000</v>
      </c>
      <c r="D16" s="10">
        <v>705</v>
      </c>
      <c r="E16" s="45">
        <f>B16*D16*2</f>
        <v>56498700</v>
      </c>
      <c r="F16" s="46">
        <f>C16*D16*2</f>
        <v>19740000</v>
      </c>
      <c r="G16" s="10">
        <v>40070</v>
      </c>
      <c r="H16" s="10">
        <v>14000</v>
      </c>
      <c r="I16" s="10">
        <v>109</v>
      </c>
      <c r="J16" s="45">
        <f>G16*I16*2</f>
        <v>8735260</v>
      </c>
      <c r="K16" s="46">
        <f>H16*I16*2</f>
        <v>3052000</v>
      </c>
      <c r="L16" s="10">
        <v>40070</v>
      </c>
      <c r="M16" s="10">
        <v>14000</v>
      </c>
      <c r="N16" s="10">
        <v>22</v>
      </c>
      <c r="O16" s="45">
        <f>L16*N16*2</f>
        <v>1763080</v>
      </c>
      <c r="P16" s="46">
        <f>M16*N16*2</f>
        <v>616000</v>
      </c>
      <c r="Q16" s="10"/>
      <c r="R16" s="10" t="s">
        <v>29</v>
      </c>
      <c r="S16" s="10"/>
      <c r="T16" s="11">
        <v>0</v>
      </c>
      <c r="U16" s="8">
        <v>0</v>
      </c>
    </row>
    <row r="17" spans="1:21" ht="16.5">
      <c r="A17" s="9" t="s">
        <v>97</v>
      </c>
      <c r="B17" s="10">
        <v>40070</v>
      </c>
      <c r="C17" s="10">
        <v>14000</v>
      </c>
      <c r="D17" s="10">
        <v>465</v>
      </c>
      <c r="E17" s="45">
        <f>B17*D17*2</f>
        <v>37265100</v>
      </c>
      <c r="F17" s="46">
        <f>C17*D17*2</f>
        <v>13020000</v>
      </c>
      <c r="G17" s="10">
        <v>40070</v>
      </c>
      <c r="H17" s="10">
        <v>14000</v>
      </c>
      <c r="I17" s="10">
        <v>78</v>
      </c>
      <c r="J17" s="45">
        <f>G17*I17*2</f>
        <v>6250920</v>
      </c>
      <c r="K17" s="46">
        <f>H17*I17*2</f>
        <v>2184000</v>
      </c>
      <c r="L17" s="10">
        <v>40070</v>
      </c>
      <c r="M17" s="10">
        <v>14000</v>
      </c>
      <c r="N17" s="10">
        <v>11</v>
      </c>
      <c r="O17" s="45">
        <f>L17*N17*2</f>
        <v>881540</v>
      </c>
      <c r="P17" s="46">
        <f>M17*N17*2</f>
        <v>308000</v>
      </c>
      <c r="Q17" s="10"/>
      <c r="R17" s="10"/>
      <c r="S17" s="10"/>
      <c r="T17" s="11">
        <v>0</v>
      </c>
      <c r="U17" s="8">
        <v>0</v>
      </c>
    </row>
    <row r="18" spans="1:21" ht="16.5">
      <c r="A18" s="9" t="s">
        <v>34</v>
      </c>
      <c r="B18" s="10">
        <v>40070</v>
      </c>
      <c r="C18" s="10">
        <v>14000</v>
      </c>
      <c r="D18" s="10">
        <v>156</v>
      </c>
      <c r="E18" s="45">
        <f>B18*D18*2</f>
        <v>12501840</v>
      </c>
      <c r="F18" s="46">
        <f>C18*D18*2</f>
        <v>4368000</v>
      </c>
      <c r="G18" s="10"/>
      <c r="H18" s="10"/>
      <c r="I18" s="10"/>
      <c r="J18" s="11"/>
      <c r="K18" s="8"/>
      <c r="L18" s="10"/>
      <c r="M18" s="10"/>
      <c r="N18" s="10"/>
      <c r="O18" s="11"/>
      <c r="P18" s="8"/>
      <c r="Q18" s="10"/>
      <c r="R18" s="10"/>
      <c r="S18" s="10"/>
      <c r="T18" s="11"/>
      <c r="U18" s="8"/>
    </row>
    <row r="19" spans="1:21" ht="16.5">
      <c r="A19" s="12" t="s">
        <v>98</v>
      </c>
      <c r="B19" s="10"/>
      <c r="C19" s="10"/>
      <c r="D19" s="10"/>
      <c r="E19" s="11"/>
      <c r="F19" s="8"/>
      <c r="G19" s="10"/>
      <c r="H19" s="10"/>
      <c r="I19" s="10"/>
      <c r="J19" s="11"/>
      <c r="K19" s="8"/>
      <c r="L19" s="10"/>
      <c r="M19" s="10"/>
      <c r="N19" s="10"/>
      <c r="O19" s="11"/>
      <c r="P19" s="8"/>
      <c r="Q19" s="10"/>
      <c r="R19" s="10"/>
      <c r="S19" s="10"/>
      <c r="T19" s="11"/>
      <c r="U19" s="8"/>
    </row>
    <row r="20" spans="1:21" ht="16.5">
      <c r="A20" s="9" t="s">
        <v>30</v>
      </c>
      <c r="B20" s="10">
        <v>40070</v>
      </c>
      <c r="C20" s="10">
        <v>14000</v>
      </c>
      <c r="D20" s="10">
        <v>705</v>
      </c>
      <c r="E20" s="45">
        <f>B20*D20*2</f>
        <v>56498700</v>
      </c>
      <c r="F20" s="46">
        <f>C20*D20*2</f>
        <v>19740000</v>
      </c>
      <c r="G20" s="10">
        <v>40070</v>
      </c>
      <c r="H20" s="10">
        <v>14000</v>
      </c>
      <c r="I20" s="10">
        <v>89</v>
      </c>
      <c r="J20" s="45">
        <f>G20*I20*2</f>
        <v>7132460</v>
      </c>
      <c r="K20" s="46">
        <f>H20*I20*2</f>
        <v>2492000</v>
      </c>
      <c r="L20" s="10">
        <v>40070</v>
      </c>
      <c r="M20" s="10">
        <v>14000</v>
      </c>
      <c r="N20" s="10">
        <v>18</v>
      </c>
      <c r="O20" s="45">
        <f>L20*N20*2</f>
        <v>1442520</v>
      </c>
      <c r="P20" s="46">
        <f>M20*N20*2</f>
        <v>504000</v>
      </c>
      <c r="Q20" s="10"/>
      <c r="R20" s="10"/>
      <c r="S20" s="10"/>
      <c r="T20" s="11">
        <v>0</v>
      </c>
      <c r="U20" s="8">
        <v>0</v>
      </c>
    </row>
    <row r="21" spans="1:21" ht="16.5">
      <c r="A21" s="9" t="s">
        <v>31</v>
      </c>
      <c r="B21" s="10">
        <v>40070</v>
      </c>
      <c r="C21" s="10">
        <v>14000</v>
      </c>
      <c r="D21" s="10">
        <v>708</v>
      </c>
      <c r="E21" s="45">
        <f>B21*D21*2</f>
        <v>56739120</v>
      </c>
      <c r="F21" s="46">
        <f>C21*D21*2</f>
        <v>19824000</v>
      </c>
      <c r="G21" s="10">
        <v>40070</v>
      </c>
      <c r="H21" s="10">
        <v>14000</v>
      </c>
      <c r="I21" s="10">
        <v>92</v>
      </c>
      <c r="J21" s="45">
        <f>G21*I21*2</f>
        <v>7372880</v>
      </c>
      <c r="K21" s="46">
        <f>H21*I21*2</f>
        <v>2576000</v>
      </c>
      <c r="L21" s="10">
        <v>40070</v>
      </c>
      <c r="M21" s="10">
        <v>14000</v>
      </c>
      <c r="N21" s="10">
        <v>13</v>
      </c>
      <c r="O21" s="45">
        <f>L21*N21*2</f>
        <v>1041820</v>
      </c>
      <c r="P21" s="46">
        <f>M21*N21*2</f>
        <v>364000</v>
      </c>
      <c r="Q21" s="10"/>
      <c r="R21" s="10"/>
      <c r="S21" s="10"/>
      <c r="T21" s="11">
        <v>0</v>
      </c>
      <c r="U21" s="8">
        <v>0</v>
      </c>
    </row>
    <row r="22" spans="1:21" ht="16.5">
      <c r="A22" s="9" t="s">
        <v>32</v>
      </c>
      <c r="B22" s="10">
        <v>40070</v>
      </c>
      <c r="C22" s="10">
        <v>14000</v>
      </c>
      <c r="D22" s="10">
        <v>461</v>
      </c>
      <c r="E22" s="45">
        <f>B22*D22*2</f>
        <v>36944540</v>
      </c>
      <c r="F22" s="46">
        <f>C22*D22*2</f>
        <v>12908000</v>
      </c>
      <c r="G22" s="10">
        <v>40070</v>
      </c>
      <c r="H22" s="10">
        <v>14000</v>
      </c>
      <c r="I22" s="10">
        <v>74</v>
      </c>
      <c r="J22" s="45">
        <f>G22*I22*2</f>
        <v>5930360</v>
      </c>
      <c r="K22" s="46">
        <f>H22*I22*2</f>
        <v>2072000</v>
      </c>
      <c r="L22" s="10">
        <v>40070</v>
      </c>
      <c r="M22" s="10">
        <v>14000</v>
      </c>
      <c r="N22" s="10">
        <v>0</v>
      </c>
      <c r="O22" s="45">
        <f>L22*N22*2</f>
        <v>0</v>
      </c>
      <c r="P22" s="46">
        <f>M22*N22*2</f>
        <v>0</v>
      </c>
      <c r="Q22" s="10"/>
      <c r="R22" s="10"/>
      <c r="S22" s="10"/>
      <c r="T22" s="11">
        <v>0</v>
      </c>
      <c r="U22" s="8">
        <v>0</v>
      </c>
    </row>
    <row r="23" spans="1:21" ht="16.5">
      <c r="A23" s="9" t="s">
        <v>33</v>
      </c>
      <c r="B23" s="10">
        <v>40070</v>
      </c>
      <c r="C23" s="10">
        <v>14000</v>
      </c>
      <c r="D23" s="10">
        <v>474</v>
      </c>
      <c r="E23" s="45">
        <f>B23*D23*2</f>
        <v>37986360</v>
      </c>
      <c r="F23" s="46">
        <f>C23*D23*2</f>
        <v>13272000</v>
      </c>
      <c r="G23" s="10">
        <v>40070</v>
      </c>
      <c r="H23" s="10">
        <v>14000</v>
      </c>
      <c r="I23" s="10">
        <v>93</v>
      </c>
      <c r="J23" s="45">
        <f>G23*I23*2</f>
        <v>7453020</v>
      </c>
      <c r="K23" s="46">
        <f>H23*I23*2</f>
        <v>2604000</v>
      </c>
      <c r="L23" s="10">
        <v>40070</v>
      </c>
      <c r="M23" s="10">
        <v>14000</v>
      </c>
      <c r="N23" s="10">
        <v>10</v>
      </c>
      <c r="O23" s="45">
        <f>L23*N23*2</f>
        <v>801400</v>
      </c>
      <c r="P23" s="46">
        <f>M23*N23*2</f>
        <v>280000</v>
      </c>
      <c r="Q23" s="10"/>
      <c r="R23" s="10"/>
      <c r="S23" s="10"/>
      <c r="T23" s="11">
        <v>0</v>
      </c>
      <c r="U23" s="8">
        <v>0</v>
      </c>
    </row>
    <row r="24" spans="1:21" ht="16.5">
      <c r="A24" s="12" t="s">
        <v>35</v>
      </c>
      <c r="B24" s="10"/>
      <c r="C24" s="10"/>
      <c r="D24" s="10"/>
      <c r="E24" s="11"/>
      <c r="F24" s="8"/>
      <c r="G24" s="10"/>
      <c r="H24" s="10"/>
      <c r="I24" s="10"/>
      <c r="J24" s="11"/>
      <c r="K24" s="8"/>
      <c r="L24" s="10"/>
      <c r="M24" s="10"/>
      <c r="N24" s="10"/>
      <c r="O24" s="11"/>
      <c r="P24" s="8"/>
      <c r="Q24" s="10"/>
      <c r="R24" s="10"/>
      <c r="S24" s="10"/>
      <c r="T24" s="11"/>
      <c r="U24" s="8"/>
    </row>
    <row r="25" spans="1:21" ht="16.5">
      <c r="A25" s="9" t="s">
        <v>36</v>
      </c>
      <c r="B25" s="10"/>
      <c r="C25" s="10"/>
      <c r="D25" s="10"/>
      <c r="E25" s="45"/>
      <c r="F25" s="46"/>
      <c r="G25" s="10"/>
      <c r="H25" s="10"/>
      <c r="I25" s="10"/>
      <c r="J25" s="11"/>
      <c r="K25" s="8"/>
      <c r="L25" s="10">
        <v>36980</v>
      </c>
      <c r="M25" s="10">
        <v>8340</v>
      </c>
      <c r="N25" s="10">
        <v>10</v>
      </c>
      <c r="O25" s="45">
        <f>L25*N25*2</f>
        <v>739600</v>
      </c>
      <c r="P25" s="46">
        <f>M25*N25*2</f>
        <v>166800</v>
      </c>
      <c r="Q25" s="10"/>
      <c r="R25" s="10"/>
      <c r="S25" s="10"/>
      <c r="T25" s="11"/>
      <c r="U25" s="8"/>
    </row>
    <row r="26" spans="1:21" ht="16.5">
      <c r="A26" s="9" t="s">
        <v>37</v>
      </c>
      <c r="B26" s="10">
        <v>36980</v>
      </c>
      <c r="C26" s="10">
        <v>8340</v>
      </c>
      <c r="D26" s="10">
        <v>857</v>
      </c>
      <c r="E26" s="45">
        <f>B26*D26*2</f>
        <v>63383720</v>
      </c>
      <c r="F26" s="46">
        <f>C26*D26*2</f>
        <v>14294760</v>
      </c>
      <c r="G26" s="10">
        <v>36980</v>
      </c>
      <c r="H26" s="10">
        <v>8340</v>
      </c>
      <c r="I26" s="10">
        <v>81</v>
      </c>
      <c r="J26" s="45">
        <f>G26*I26*2</f>
        <v>5990760</v>
      </c>
      <c r="K26" s="46">
        <f>H26*I26*2</f>
        <v>1351080</v>
      </c>
      <c r="L26" s="10">
        <v>36980</v>
      </c>
      <c r="M26" s="10">
        <v>8340</v>
      </c>
      <c r="N26" s="10">
        <v>3</v>
      </c>
      <c r="O26" s="45">
        <f>L26*N26*2</f>
        <v>221880</v>
      </c>
      <c r="P26" s="46">
        <f>M26*N26*2</f>
        <v>50040</v>
      </c>
      <c r="Q26" s="10"/>
      <c r="R26" s="10"/>
      <c r="S26" s="10"/>
      <c r="T26" s="11">
        <v>0</v>
      </c>
      <c r="U26" s="8">
        <v>0</v>
      </c>
    </row>
    <row r="27" spans="1:21" ht="16.5">
      <c r="A27" s="9" t="s">
        <v>38</v>
      </c>
      <c r="B27" s="10">
        <v>36980</v>
      </c>
      <c r="C27" s="10">
        <v>8340</v>
      </c>
      <c r="D27" s="10">
        <v>472</v>
      </c>
      <c r="E27" s="45">
        <f>B27*D27*2</f>
        <v>34909120</v>
      </c>
      <c r="F27" s="46">
        <f>C27*D27*2</f>
        <v>7872960</v>
      </c>
      <c r="G27" s="10">
        <v>36980</v>
      </c>
      <c r="H27" s="10">
        <v>8340</v>
      </c>
      <c r="I27" s="10">
        <v>28</v>
      </c>
      <c r="J27" s="45">
        <f>G27*I27*2</f>
        <v>2070880</v>
      </c>
      <c r="K27" s="46">
        <f>H27*I27*2</f>
        <v>467040</v>
      </c>
      <c r="L27" s="10"/>
      <c r="M27" s="10"/>
      <c r="N27" s="10"/>
      <c r="O27" s="11"/>
      <c r="P27" s="8"/>
      <c r="Q27" s="10"/>
      <c r="R27" s="10"/>
      <c r="S27" s="10"/>
      <c r="T27" s="11"/>
      <c r="U27" s="8"/>
    </row>
    <row r="28" spans="1:21" ht="16.5">
      <c r="A28" s="9" t="s">
        <v>39</v>
      </c>
      <c r="B28" s="10">
        <v>36980</v>
      </c>
      <c r="C28" s="10">
        <v>8340</v>
      </c>
      <c r="D28" s="10">
        <v>701</v>
      </c>
      <c r="E28" s="45">
        <f>B28*D28*2</f>
        <v>51845960</v>
      </c>
      <c r="F28" s="46">
        <f>C28*D28*2</f>
        <v>11692680</v>
      </c>
      <c r="G28" s="10">
        <v>36980</v>
      </c>
      <c r="H28" s="10">
        <v>8340</v>
      </c>
      <c r="I28" s="10">
        <v>41</v>
      </c>
      <c r="J28" s="45">
        <f>G28*I28*2</f>
        <v>3032360</v>
      </c>
      <c r="K28" s="46">
        <f>H28*I28*2</f>
        <v>683880</v>
      </c>
      <c r="L28" s="10"/>
      <c r="M28" s="10"/>
      <c r="N28" s="10"/>
      <c r="O28" s="11"/>
      <c r="P28" s="8"/>
      <c r="Q28" s="10"/>
      <c r="R28" s="10"/>
      <c r="S28" s="10"/>
      <c r="T28" s="11">
        <v>0</v>
      </c>
      <c r="U28" s="8">
        <v>0</v>
      </c>
    </row>
    <row r="29" spans="1:21" ht="16.5">
      <c r="A29" s="9" t="s">
        <v>40</v>
      </c>
      <c r="B29" s="10">
        <v>38110</v>
      </c>
      <c r="C29" s="10">
        <v>13390</v>
      </c>
      <c r="D29" s="10">
        <v>490</v>
      </c>
      <c r="E29" s="45">
        <f>B29*D29*2</f>
        <v>37347800</v>
      </c>
      <c r="F29" s="46">
        <f>C29*D29*2</f>
        <v>13122200</v>
      </c>
      <c r="G29" s="10">
        <v>38110</v>
      </c>
      <c r="H29" s="10">
        <v>13390</v>
      </c>
      <c r="I29" s="10">
        <v>37</v>
      </c>
      <c r="J29" s="45">
        <f>G29*I29*2</f>
        <v>2820140</v>
      </c>
      <c r="K29" s="46">
        <f>H29*I29*2</f>
        <v>990860</v>
      </c>
      <c r="L29" s="10"/>
      <c r="M29" s="10"/>
      <c r="N29" s="10"/>
      <c r="O29" s="11"/>
      <c r="P29" s="8"/>
      <c r="Q29" s="10"/>
      <c r="R29" s="10"/>
      <c r="S29" s="10"/>
      <c r="T29" s="11"/>
      <c r="U29" s="8"/>
    </row>
    <row r="30" spans="1:21" ht="16.5">
      <c r="A30" s="13" t="s">
        <v>42</v>
      </c>
      <c r="B30" s="10">
        <v>36980</v>
      </c>
      <c r="C30" s="10">
        <v>8340</v>
      </c>
      <c r="D30" s="10">
        <v>100</v>
      </c>
      <c r="E30" s="45">
        <f>B30*D30*2</f>
        <v>7396000</v>
      </c>
      <c r="F30" s="46">
        <f>C30*D30*2</f>
        <v>1668000</v>
      </c>
      <c r="G30" s="10"/>
      <c r="H30" s="10"/>
      <c r="I30" s="10"/>
      <c r="J30" s="11"/>
      <c r="K30" s="8"/>
      <c r="L30" s="10"/>
      <c r="M30" s="10"/>
      <c r="N30" s="10"/>
      <c r="O30" s="11"/>
      <c r="P30" s="8"/>
      <c r="Q30" s="10"/>
      <c r="R30" s="10"/>
      <c r="S30" s="10"/>
      <c r="T30" s="11"/>
      <c r="U30" s="8"/>
    </row>
    <row r="31" spans="1:21" ht="16.5">
      <c r="A31" s="12" t="s">
        <v>99</v>
      </c>
      <c r="B31" s="10"/>
      <c r="C31" s="10"/>
      <c r="D31" s="10"/>
      <c r="E31" s="11"/>
      <c r="F31" s="8"/>
      <c r="G31" s="10"/>
      <c r="H31" s="10"/>
      <c r="I31" s="10"/>
      <c r="J31" s="11"/>
      <c r="K31" s="8"/>
      <c r="L31" s="10"/>
      <c r="M31" s="10"/>
      <c r="N31" s="10"/>
      <c r="O31" s="11"/>
      <c r="P31" s="8"/>
      <c r="Q31" s="10"/>
      <c r="R31" s="10"/>
      <c r="S31" s="10"/>
      <c r="T31" s="11"/>
      <c r="U31" s="8"/>
    </row>
    <row r="32" spans="1:21" ht="16.5">
      <c r="A32" s="9" t="s">
        <v>41</v>
      </c>
      <c r="B32" s="10">
        <v>36980</v>
      </c>
      <c r="C32" s="10">
        <v>8340</v>
      </c>
      <c r="D32" s="10">
        <v>568</v>
      </c>
      <c r="E32" s="45">
        <f>B32*D32*2</f>
        <v>42009280</v>
      </c>
      <c r="F32" s="46">
        <f>C32*D32*2</f>
        <v>9474240</v>
      </c>
      <c r="G32" s="10">
        <v>36980</v>
      </c>
      <c r="H32" s="10">
        <v>8340</v>
      </c>
      <c r="I32" s="10">
        <v>65</v>
      </c>
      <c r="J32" s="45">
        <f>G32*I32*2</f>
        <v>4807400</v>
      </c>
      <c r="K32" s="46">
        <f>H32*I32*2</f>
        <v>1084200</v>
      </c>
      <c r="L32" s="10"/>
      <c r="M32" s="10"/>
      <c r="N32" s="10"/>
      <c r="O32" s="11"/>
      <c r="P32" s="8"/>
      <c r="Q32" s="10"/>
      <c r="R32" s="10"/>
      <c r="S32" s="10"/>
      <c r="T32" s="11"/>
      <c r="U32" s="8"/>
    </row>
    <row r="33" spans="1:21" ht="16.5">
      <c r="A33" s="14" t="s">
        <v>43</v>
      </c>
      <c r="B33" s="10"/>
      <c r="C33" s="10"/>
      <c r="D33" s="10"/>
      <c r="E33" s="11"/>
      <c r="F33" s="8"/>
      <c r="G33" s="10"/>
      <c r="H33" s="10"/>
      <c r="I33" s="10"/>
      <c r="J33" s="11"/>
      <c r="K33" s="8"/>
      <c r="L33" s="10"/>
      <c r="M33" s="10"/>
      <c r="N33" s="10"/>
      <c r="O33" s="11"/>
      <c r="P33" s="8"/>
      <c r="Q33" s="10"/>
      <c r="R33" s="10"/>
      <c r="S33" s="10"/>
      <c r="T33" s="11"/>
      <c r="U33" s="8"/>
    </row>
    <row r="34" spans="1:21" ht="16.5">
      <c r="A34" s="15" t="s">
        <v>44</v>
      </c>
      <c r="B34" s="10">
        <v>40070</v>
      </c>
      <c r="C34" s="10">
        <v>14000</v>
      </c>
      <c r="D34" s="10">
        <v>263</v>
      </c>
      <c r="E34" s="45">
        <f>B34*D34*2</f>
        <v>21076820</v>
      </c>
      <c r="F34" s="46">
        <f>C34*D34*2</f>
        <v>7364000</v>
      </c>
      <c r="G34" s="10">
        <v>40070</v>
      </c>
      <c r="H34" s="10">
        <v>14000</v>
      </c>
      <c r="I34" s="10">
        <v>29</v>
      </c>
      <c r="J34" s="45">
        <f>G34*I34*2</f>
        <v>2324060</v>
      </c>
      <c r="K34" s="46">
        <f>H34*I34*2</f>
        <v>812000</v>
      </c>
      <c r="L34" s="10"/>
      <c r="M34" s="10"/>
      <c r="N34" s="10"/>
      <c r="O34" s="11"/>
      <c r="P34" s="8"/>
      <c r="Q34" s="10"/>
      <c r="R34" s="10"/>
      <c r="S34" s="10"/>
      <c r="T34" s="11"/>
      <c r="U34" s="8"/>
    </row>
    <row r="35" spans="1:21" ht="16.5">
      <c r="A35" s="15" t="s">
        <v>45</v>
      </c>
      <c r="B35" s="10">
        <v>40070</v>
      </c>
      <c r="C35" s="10">
        <v>14000</v>
      </c>
      <c r="D35" s="10">
        <v>233</v>
      </c>
      <c r="E35" s="45">
        <f>B35*D35*2</f>
        <v>18672620</v>
      </c>
      <c r="F35" s="46">
        <f>C35*D35*2</f>
        <v>6524000</v>
      </c>
      <c r="G35" s="10">
        <v>40070</v>
      </c>
      <c r="H35" s="10">
        <v>14000</v>
      </c>
      <c r="I35" s="10">
        <v>26</v>
      </c>
      <c r="J35" s="45">
        <f>G35*I35*2</f>
        <v>2083640</v>
      </c>
      <c r="K35" s="46">
        <f>H35*I35*2</f>
        <v>728000</v>
      </c>
      <c r="L35" s="10"/>
      <c r="M35" s="10"/>
      <c r="N35" s="10"/>
      <c r="O35" s="11"/>
      <c r="P35" s="8"/>
      <c r="Q35" s="10"/>
      <c r="R35" s="10"/>
      <c r="S35" s="10"/>
      <c r="T35" s="11">
        <v>0</v>
      </c>
      <c r="U35" s="8">
        <v>0</v>
      </c>
    </row>
    <row r="36" spans="1:21" ht="16.5">
      <c r="A36" s="15" t="s">
        <v>46</v>
      </c>
      <c r="B36" s="10">
        <v>40070</v>
      </c>
      <c r="C36" s="10">
        <v>14000</v>
      </c>
      <c r="D36" s="10">
        <v>246</v>
      </c>
      <c r="E36" s="45">
        <f>B36*D36*2</f>
        <v>19714440</v>
      </c>
      <c r="F36" s="46">
        <f>C36*D36*2</f>
        <v>6888000</v>
      </c>
      <c r="G36" s="10">
        <v>40070</v>
      </c>
      <c r="H36" s="10">
        <v>14000</v>
      </c>
      <c r="I36" s="10">
        <v>22</v>
      </c>
      <c r="J36" s="45">
        <f>G36*I36*2</f>
        <v>1763080</v>
      </c>
      <c r="K36" s="46">
        <f>H36*I36*2</f>
        <v>616000</v>
      </c>
      <c r="L36" s="10"/>
      <c r="M36" s="10"/>
      <c r="N36" s="10"/>
      <c r="O36" s="11"/>
      <c r="P36" s="8"/>
      <c r="Q36" s="10"/>
      <c r="R36" s="10"/>
      <c r="S36" s="10"/>
      <c r="T36" s="11"/>
      <c r="U36" s="8"/>
    </row>
    <row r="37" spans="1:21" ht="16.5">
      <c r="A37" s="15" t="s">
        <v>47</v>
      </c>
      <c r="B37" s="10">
        <v>40070</v>
      </c>
      <c r="C37" s="10">
        <v>14000</v>
      </c>
      <c r="D37" s="10">
        <v>143</v>
      </c>
      <c r="E37" s="45">
        <f>B37*D37*2</f>
        <v>11460020</v>
      </c>
      <c r="F37" s="46">
        <f>C37*D37*2</f>
        <v>4004000</v>
      </c>
      <c r="G37" s="10"/>
      <c r="H37" s="10"/>
      <c r="I37" s="10"/>
      <c r="J37" s="11"/>
      <c r="K37" s="8"/>
      <c r="L37" s="10"/>
      <c r="M37" s="10"/>
      <c r="N37" s="10"/>
      <c r="O37" s="11"/>
      <c r="P37" s="8"/>
      <c r="Q37" s="10"/>
      <c r="R37" s="10"/>
      <c r="S37" s="10"/>
      <c r="T37" s="11"/>
      <c r="U37" s="8"/>
    </row>
    <row r="38" spans="1:21" ht="16.5">
      <c r="A38" s="15" t="s">
        <v>48</v>
      </c>
      <c r="B38" s="10"/>
      <c r="C38" s="10"/>
      <c r="D38" s="10"/>
      <c r="E38" s="11"/>
      <c r="F38" s="8"/>
      <c r="G38" s="10">
        <v>40070</v>
      </c>
      <c r="H38" s="10">
        <v>14000</v>
      </c>
      <c r="I38" s="10">
        <v>16</v>
      </c>
      <c r="J38" s="45">
        <f>G38*I38*2</f>
        <v>1282240</v>
      </c>
      <c r="K38" s="46">
        <f>H38*I38*2</f>
        <v>448000</v>
      </c>
      <c r="L38" s="10"/>
      <c r="M38" s="10"/>
      <c r="N38" s="10"/>
      <c r="O38" s="11"/>
      <c r="P38" s="8"/>
      <c r="Q38" s="10"/>
      <c r="R38" s="10"/>
      <c r="S38" s="10"/>
      <c r="T38" s="11"/>
      <c r="U38" s="8"/>
    </row>
    <row r="39" spans="1:21" ht="16.5">
      <c r="A39" s="15" t="s">
        <v>49</v>
      </c>
      <c r="B39" s="10"/>
      <c r="C39" s="10"/>
      <c r="D39" s="10"/>
      <c r="E39" s="11"/>
      <c r="F39" s="8"/>
      <c r="G39" s="10"/>
      <c r="H39" s="10"/>
      <c r="I39" s="10"/>
      <c r="J39" s="11"/>
      <c r="K39" s="8"/>
      <c r="L39" s="10">
        <v>40070</v>
      </c>
      <c r="M39" s="10">
        <v>14000</v>
      </c>
      <c r="N39" s="10">
        <v>3</v>
      </c>
      <c r="O39" s="45">
        <f>L39*N39*2</f>
        <v>240420</v>
      </c>
      <c r="P39" s="46">
        <f>M39*N39*2</f>
        <v>84000</v>
      </c>
      <c r="Q39" s="10"/>
      <c r="R39" s="10"/>
      <c r="S39" s="10"/>
      <c r="T39" s="11"/>
      <c r="U39" s="8"/>
    </row>
    <row r="40" spans="1:21" ht="16.5">
      <c r="A40" s="12" t="s">
        <v>50</v>
      </c>
      <c r="B40" s="10"/>
      <c r="C40" s="10"/>
      <c r="D40" s="10"/>
      <c r="E40" s="11"/>
      <c r="F40" s="8"/>
      <c r="G40" s="10"/>
      <c r="H40" s="10"/>
      <c r="I40" s="10"/>
      <c r="J40" s="11"/>
      <c r="K40" s="8"/>
      <c r="L40" s="10"/>
      <c r="M40" s="10"/>
      <c r="N40" s="10"/>
      <c r="O40" s="11"/>
      <c r="P40" s="8"/>
      <c r="Q40" s="10"/>
      <c r="R40" s="10"/>
      <c r="S40" s="10"/>
      <c r="T40" s="11"/>
      <c r="U40" s="8"/>
    </row>
    <row r="41" spans="1:21" ht="16.5">
      <c r="A41" s="9" t="s">
        <v>51</v>
      </c>
      <c r="B41" s="10">
        <v>38110</v>
      </c>
      <c r="C41" s="10">
        <v>13390</v>
      </c>
      <c r="D41" s="10">
        <v>223</v>
      </c>
      <c r="E41" s="45">
        <f>B41*D41*2</f>
        <v>16997060</v>
      </c>
      <c r="F41" s="46">
        <f>C41*D41*2</f>
        <v>5971940</v>
      </c>
      <c r="G41" s="10">
        <v>38110</v>
      </c>
      <c r="H41" s="10">
        <v>13390</v>
      </c>
      <c r="I41" s="10">
        <v>13</v>
      </c>
      <c r="J41" s="45">
        <f>G41*I41*2</f>
        <v>990860</v>
      </c>
      <c r="K41" s="46">
        <f>H41*I41*2</f>
        <v>348140</v>
      </c>
      <c r="L41" s="10"/>
      <c r="M41" s="10"/>
      <c r="N41" s="10"/>
      <c r="O41" s="11"/>
      <c r="P41" s="8"/>
      <c r="Q41" s="10"/>
      <c r="R41" s="10"/>
      <c r="S41" s="10"/>
      <c r="T41" s="11"/>
      <c r="U41" s="8"/>
    </row>
    <row r="42" spans="1:21" ht="16.5">
      <c r="A42" s="9" t="s">
        <v>52</v>
      </c>
      <c r="B42" s="10">
        <v>38420</v>
      </c>
      <c r="C42" s="10">
        <v>7930</v>
      </c>
      <c r="D42" s="10">
        <v>214</v>
      </c>
      <c r="E42" s="45">
        <f>B42*D42*2</f>
        <v>16443760</v>
      </c>
      <c r="F42" s="46">
        <f>C42*D42*2</f>
        <v>3394040</v>
      </c>
      <c r="G42" s="10">
        <v>38420</v>
      </c>
      <c r="H42" s="10">
        <v>7930</v>
      </c>
      <c r="I42" s="10">
        <v>15</v>
      </c>
      <c r="J42" s="45">
        <f>G42*I42*2</f>
        <v>1152600</v>
      </c>
      <c r="K42" s="46">
        <f>H42*I42*2</f>
        <v>237900</v>
      </c>
      <c r="L42" s="10"/>
      <c r="M42" s="10"/>
      <c r="N42" s="10"/>
      <c r="O42" s="11"/>
      <c r="P42" s="8"/>
      <c r="Q42" s="10"/>
      <c r="R42" s="10"/>
      <c r="S42" s="10"/>
      <c r="T42" s="11"/>
      <c r="U42" s="8"/>
    </row>
    <row r="43" spans="1:21" ht="16.5">
      <c r="A43" s="9" t="s">
        <v>53</v>
      </c>
      <c r="B43" s="10"/>
      <c r="C43" s="10"/>
      <c r="D43" s="10"/>
      <c r="E43" s="11"/>
      <c r="F43" s="8"/>
      <c r="G43" s="10">
        <v>37490</v>
      </c>
      <c r="H43" s="10">
        <v>7830</v>
      </c>
      <c r="I43" s="10">
        <v>18</v>
      </c>
      <c r="J43" s="45">
        <f>G43*I43*2</f>
        <v>1349640</v>
      </c>
      <c r="K43" s="46">
        <f>H43*I43*2</f>
        <v>281880</v>
      </c>
      <c r="L43" s="10"/>
      <c r="M43" s="10"/>
      <c r="N43" s="10"/>
      <c r="O43" s="11"/>
      <c r="P43" s="8"/>
      <c r="Q43" s="10"/>
      <c r="R43" s="10"/>
      <c r="S43" s="10"/>
      <c r="T43" s="11"/>
      <c r="U43" s="8"/>
    </row>
    <row r="44" spans="1:21" ht="16.5">
      <c r="A44" s="9" t="s">
        <v>54</v>
      </c>
      <c r="B44" s="10"/>
      <c r="C44" s="10"/>
      <c r="D44" s="10"/>
      <c r="E44" s="11"/>
      <c r="F44" s="8"/>
      <c r="G44" s="10">
        <v>37490</v>
      </c>
      <c r="H44" s="10">
        <v>7830</v>
      </c>
      <c r="I44" s="10">
        <v>20</v>
      </c>
      <c r="J44" s="45">
        <f>G44*I44*2</f>
        <v>1499600</v>
      </c>
      <c r="K44" s="46">
        <f>H44*I44*2</f>
        <v>313200</v>
      </c>
      <c r="L44" s="10"/>
      <c r="M44" s="10"/>
      <c r="N44" s="10"/>
      <c r="O44" s="11"/>
      <c r="P44" s="8"/>
      <c r="Q44" s="10"/>
      <c r="R44" s="10"/>
      <c r="S44" s="10"/>
      <c r="T44" s="11"/>
      <c r="U44" s="8"/>
    </row>
    <row r="45" spans="1:21" ht="17.25" thickBot="1">
      <c r="A45" s="9" t="s">
        <v>55</v>
      </c>
      <c r="B45" s="10">
        <v>38420</v>
      </c>
      <c r="C45" s="10">
        <v>7930</v>
      </c>
      <c r="D45" s="10">
        <v>200</v>
      </c>
      <c r="E45" s="45">
        <f>B45*D45*2</f>
        <v>15368000</v>
      </c>
      <c r="F45" s="46">
        <f>C45*D45*2</f>
        <v>3172000</v>
      </c>
      <c r="G45" s="10"/>
      <c r="H45" s="10"/>
      <c r="I45" s="10"/>
      <c r="J45" s="10"/>
      <c r="K45" s="16"/>
      <c r="L45" s="10"/>
      <c r="M45" s="10"/>
      <c r="N45" s="10"/>
      <c r="O45" s="10"/>
      <c r="P45" s="16"/>
      <c r="Q45" s="10"/>
      <c r="R45" s="10"/>
      <c r="S45" s="10"/>
      <c r="T45" s="10"/>
      <c r="U45" s="16"/>
    </row>
    <row r="46" spans="1:21" ht="17.25" thickBot="1">
      <c r="A46" s="17" t="s">
        <v>56</v>
      </c>
      <c r="B46" s="18"/>
      <c r="C46" s="18"/>
      <c r="D46" s="18">
        <f>SUM(D8:D45)</f>
        <v>11593</v>
      </c>
      <c r="E46" s="18">
        <f>SUM(E8:E45)</f>
        <v>905044240</v>
      </c>
      <c r="F46" s="18">
        <f>SUM(F8:F45)</f>
        <v>285086500</v>
      </c>
      <c r="G46" s="18"/>
      <c r="H46" s="18"/>
      <c r="I46" s="18">
        <f>SUM(I8:I44)</f>
        <v>1295</v>
      </c>
      <c r="J46" s="18">
        <f>SUM(J8:J44)</f>
        <v>101773800</v>
      </c>
      <c r="K46" s="18">
        <f>SUM(K8:K44)</f>
        <v>32850240</v>
      </c>
      <c r="L46" s="18"/>
      <c r="M46" s="18"/>
      <c r="N46" s="18">
        <f>SUM(N8:N39)</f>
        <v>128</v>
      </c>
      <c r="O46" s="18">
        <f>SUM(O8:O39)</f>
        <v>10150140</v>
      </c>
      <c r="P46" s="18">
        <f>SUM(P8:P39)</f>
        <v>3402660</v>
      </c>
      <c r="Q46" s="18"/>
      <c r="R46" s="18"/>
      <c r="S46" s="18">
        <v>0</v>
      </c>
      <c r="T46" s="18">
        <v>0</v>
      </c>
      <c r="U46" s="19">
        <v>0</v>
      </c>
    </row>
    <row r="47" spans="1:21" ht="16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7.25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" t="s">
        <v>57</v>
      </c>
    </row>
    <row r="49" spans="1:21" ht="16.5">
      <c r="A49" s="102" t="s">
        <v>58</v>
      </c>
      <c r="B49" s="104" t="s">
        <v>59</v>
      </c>
      <c r="C49" s="104"/>
      <c r="D49" s="104"/>
      <c r="E49" s="104"/>
      <c r="F49" s="105"/>
      <c r="G49" s="106" t="s">
        <v>60</v>
      </c>
      <c r="H49" s="106"/>
      <c r="I49" s="106"/>
      <c r="J49" s="106"/>
      <c r="K49" s="107"/>
      <c r="L49" s="108" t="s">
        <v>61</v>
      </c>
      <c r="M49" s="108"/>
      <c r="N49" s="108"/>
      <c r="O49" s="108"/>
      <c r="P49" s="109"/>
      <c r="Q49" s="104" t="s">
        <v>62</v>
      </c>
      <c r="R49" s="104"/>
      <c r="S49" s="104"/>
      <c r="T49" s="104"/>
      <c r="U49" s="105"/>
    </row>
    <row r="50" spans="1:21" ht="17.25" thickBot="1">
      <c r="A50" s="103"/>
      <c r="B50" s="3" t="s">
        <v>9</v>
      </c>
      <c r="C50" s="3" t="s">
        <v>10</v>
      </c>
      <c r="D50" s="3" t="s">
        <v>11</v>
      </c>
      <c r="E50" s="4" t="s">
        <v>63</v>
      </c>
      <c r="F50" s="5" t="s">
        <v>64</v>
      </c>
      <c r="G50" s="112" t="s">
        <v>65</v>
      </c>
      <c r="H50" s="113"/>
      <c r="I50" s="3" t="s">
        <v>66</v>
      </c>
      <c r="J50" s="114" t="s">
        <v>67</v>
      </c>
      <c r="K50" s="115"/>
      <c r="L50" s="116" t="s">
        <v>68</v>
      </c>
      <c r="M50" s="117"/>
      <c r="N50" s="20" t="s">
        <v>11</v>
      </c>
      <c r="O50" s="110" t="s">
        <v>69</v>
      </c>
      <c r="P50" s="111"/>
      <c r="Q50" s="116" t="s">
        <v>70</v>
      </c>
      <c r="R50" s="117"/>
      <c r="S50" s="3" t="s">
        <v>71</v>
      </c>
      <c r="T50" s="118" t="s">
        <v>72</v>
      </c>
      <c r="U50" s="111"/>
    </row>
    <row r="51" spans="1:21" ht="16.5">
      <c r="A51" s="6" t="s">
        <v>73</v>
      </c>
      <c r="B51" s="7"/>
      <c r="C51" s="7"/>
      <c r="D51" s="7"/>
      <c r="E51" s="7"/>
      <c r="F51" s="8"/>
      <c r="G51" s="95"/>
      <c r="H51" s="96"/>
      <c r="I51" s="7"/>
      <c r="J51" s="63"/>
      <c r="K51" s="64"/>
      <c r="L51" s="97"/>
      <c r="M51" s="98"/>
      <c r="N51" s="7"/>
      <c r="O51" s="99"/>
      <c r="P51" s="100"/>
      <c r="Q51" s="101"/>
      <c r="R51" s="98"/>
      <c r="S51" s="7"/>
      <c r="T51" s="99"/>
      <c r="U51" s="100"/>
    </row>
    <row r="52" spans="1:21" ht="16.5">
      <c r="A52" s="9" t="s">
        <v>74</v>
      </c>
      <c r="B52" s="10">
        <v>38110</v>
      </c>
      <c r="C52" s="10">
        <v>12870</v>
      </c>
      <c r="D52" s="10">
        <v>17</v>
      </c>
      <c r="E52" s="45">
        <f>B52*D52*2</f>
        <v>1295740</v>
      </c>
      <c r="F52" s="46">
        <f>C52*D52*2</f>
        <v>437580</v>
      </c>
      <c r="G52" s="66">
        <v>1000</v>
      </c>
      <c r="H52" s="89"/>
      <c r="I52" s="10">
        <v>17</v>
      </c>
      <c r="J52" s="68">
        <f>I52*2*6*G52</f>
        <v>204000</v>
      </c>
      <c r="K52" s="69"/>
      <c r="L52" s="91"/>
      <c r="M52" s="88"/>
      <c r="N52" s="10"/>
      <c r="O52" s="63"/>
      <c r="P52" s="64"/>
      <c r="Q52" s="87"/>
      <c r="R52" s="88"/>
      <c r="S52" s="10"/>
      <c r="T52" s="63"/>
      <c r="U52" s="64"/>
    </row>
    <row r="53" spans="1:21" ht="16.5">
      <c r="A53" s="9" t="s">
        <v>75</v>
      </c>
      <c r="B53" s="10"/>
      <c r="C53" s="10"/>
      <c r="D53" s="10"/>
      <c r="E53" s="11"/>
      <c r="F53" s="8"/>
      <c r="G53" s="66"/>
      <c r="H53" s="89"/>
      <c r="I53" s="10"/>
      <c r="J53" s="63"/>
      <c r="K53" s="64"/>
      <c r="L53" s="91"/>
      <c r="M53" s="88"/>
      <c r="N53" s="10"/>
      <c r="O53" s="63"/>
      <c r="P53" s="64"/>
      <c r="Q53" s="87"/>
      <c r="R53" s="88"/>
      <c r="S53" s="10"/>
      <c r="T53" s="63"/>
      <c r="U53" s="64"/>
    </row>
    <row r="54" spans="1:21" ht="16.5">
      <c r="A54" s="9" t="s">
        <v>76</v>
      </c>
      <c r="B54" s="10">
        <v>40070</v>
      </c>
      <c r="C54" s="10">
        <v>13490</v>
      </c>
      <c r="D54" s="10">
        <v>46</v>
      </c>
      <c r="E54" s="45">
        <f>B54*D54*2</f>
        <v>3686440</v>
      </c>
      <c r="F54" s="46">
        <f>C54*D54*2</f>
        <v>1241080</v>
      </c>
      <c r="G54" s="66">
        <v>0</v>
      </c>
      <c r="H54" s="89"/>
      <c r="I54" s="10">
        <v>46</v>
      </c>
      <c r="J54" s="63"/>
      <c r="K54" s="64"/>
      <c r="L54" s="91"/>
      <c r="M54" s="88"/>
      <c r="N54" s="10"/>
      <c r="O54" s="63"/>
      <c r="P54" s="64"/>
      <c r="Q54" s="87"/>
      <c r="R54" s="88"/>
      <c r="S54" s="10"/>
      <c r="T54" s="63"/>
      <c r="U54" s="64"/>
    </row>
    <row r="55" spans="1:21" ht="16.5">
      <c r="A55" s="9" t="s">
        <v>77</v>
      </c>
      <c r="B55" s="10">
        <v>38520</v>
      </c>
      <c r="C55" s="10">
        <v>12980</v>
      </c>
      <c r="D55" s="10">
        <v>16</v>
      </c>
      <c r="E55" s="45">
        <f>B55*D55*2</f>
        <v>1232640</v>
      </c>
      <c r="F55" s="46">
        <f>C55*D55*2</f>
        <v>415360</v>
      </c>
      <c r="G55" s="66">
        <v>1400</v>
      </c>
      <c r="H55" s="89"/>
      <c r="I55" s="10">
        <v>16</v>
      </c>
      <c r="J55" s="68">
        <f>I55*2*6*G55</f>
        <v>268800</v>
      </c>
      <c r="K55" s="69"/>
      <c r="L55" s="91"/>
      <c r="M55" s="88"/>
      <c r="N55" s="10"/>
      <c r="O55" s="63"/>
      <c r="P55" s="64"/>
      <c r="Q55" s="87"/>
      <c r="R55" s="88"/>
      <c r="S55" s="10"/>
      <c r="T55" s="63"/>
      <c r="U55" s="64"/>
    </row>
    <row r="56" spans="1:21" ht="16.5">
      <c r="A56" s="12" t="s">
        <v>78</v>
      </c>
      <c r="B56" s="10"/>
      <c r="C56" s="10"/>
      <c r="D56" s="10"/>
      <c r="E56" s="11"/>
      <c r="F56" s="8"/>
      <c r="G56" s="66"/>
      <c r="H56" s="89"/>
      <c r="I56" s="10"/>
      <c r="J56" s="63"/>
      <c r="K56" s="64"/>
      <c r="L56" s="91"/>
      <c r="M56" s="88"/>
      <c r="N56" s="10"/>
      <c r="O56" s="63"/>
      <c r="P56" s="64"/>
      <c r="Q56" s="87"/>
      <c r="R56" s="88"/>
      <c r="S56" s="10"/>
      <c r="T56" s="63"/>
      <c r="U56" s="64"/>
    </row>
    <row r="57" spans="1:21" ht="16.5">
      <c r="A57" s="9" t="s">
        <v>26</v>
      </c>
      <c r="B57" s="10">
        <v>40070</v>
      </c>
      <c r="C57" s="10">
        <v>14000</v>
      </c>
      <c r="D57" s="10">
        <v>25</v>
      </c>
      <c r="E57" s="45">
        <f>B57*D57*2</f>
        <v>2003500</v>
      </c>
      <c r="F57" s="46">
        <f>C57*D57*2</f>
        <v>700000</v>
      </c>
      <c r="G57" s="66">
        <v>1000</v>
      </c>
      <c r="H57" s="89"/>
      <c r="I57" s="10">
        <v>25</v>
      </c>
      <c r="J57" s="68">
        <f>I57*2*6*G57</f>
        <v>300000</v>
      </c>
      <c r="K57" s="69"/>
      <c r="L57" s="94">
        <v>1550</v>
      </c>
      <c r="M57" s="89"/>
      <c r="N57" s="10">
        <v>118</v>
      </c>
      <c r="O57" s="68">
        <f>L57*15*N57*2</f>
        <v>5487000</v>
      </c>
      <c r="P57" s="69"/>
      <c r="Q57" s="87"/>
      <c r="R57" s="88"/>
      <c r="S57" s="10"/>
      <c r="T57" s="63"/>
      <c r="U57" s="64"/>
    </row>
    <row r="58" spans="1:21" ht="16.5">
      <c r="A58" s="9" t="s">
        <v>27</v>
      </c>
      <c r="B58" s="10">
        <v>40070</v>
      </c>
      <c r="C58" s="10">
        <v>14000</v>
      </c>
      <c r="D58" s="10">
        <v>20</v>
      </c>
      <c r="E58" s="45">
        <f>B58*D58*2</f>
        <v>1602800</v>
      </c>
      <c r="F58" s="46">
        <f>C58*D58*2</f>
        <v>560000</v>
      </c>
      <c r="G58" s="66">
        <v>0</v>
      </c>
      <c r="H58" s="89"/>
      <c r="I58" s="10">
        <v>20</v>
      </c>
      <c r="J58" s="63"/>
      <c r="K58" s="64"/>
      <c r="L58" s="94"/>
      <c r="M58" s="89"/>
      <c r="N58" s="10"/>
      <c r="O58" s="63"/>
      <c r="P58" s="64"/>
      <c r="Q58" s="87"/>
      <c r="R58" s="88"/>
      <c r="S58" s="10"/>
      <c r="T58" s="63"/>
      <c r="U58" s="64"/>
    </row>
    <row r="59" spans="1:21" ht="16.5">
      <c r="A59" s="9" t="s">
        <v>28</v>
      </c>
      <c r="B59" s="10">
        <v>40070</v>
      </c>
      <c r="C59" s="10">
        <v>14000</v>
      </c>
      <c r="D59" s="10">
        <v>56</v>
      </c>
      <c r="E59" s="45">
        <f>B59*D59*2</f>
        <v>4487840</v>
      </c>
      <c r="F59" s="46">
        <f>C59*D59*2</f>
        <v>1568000</v>
      </c>
      <c r="G59" s="66">
        <v>1000</v>
      </c>
      <c r="H59" s="89"/>
      <c r="I59" s="10">
        <v>56</v>
      </c>
      <c r="J59" s="68">
        <f>I59*2*6*G59</f>
        <v>672000</v>
      </c>
      <c r="K59" s="69"/>
      <c r="L59" s="94"/>
      <c r="M59" s="89"/>
      <c r="N59" s="10"/>
      <c r="O59" s="63"/>
      <c r="P59" s="64"/>
      <c r="Q59" s="87"/>
      <c r="R59" s="88"/>
      <c r="S59" s="10"/>
      <c r="T59" s="63"/>
      <c r="U59" s="64"/>
    </row>
    <row r="60" spans="1:21" ht="16.5">
      <c r="A60" s="9" t="s">
        <v>97</v>
      </c>
      <c r="B60" s="10">
        <v>40070</v>
      </c>
      <c r="C60" s="10">
        <v>14000</v>
      </c>
      <c r="D60" s="10">
        <v>23</v>
      </c>
      <c r="E60" s="45">
        <f>B60*D60*2</f>
        <v>1843220</v>
      </c>
      <c r="F60" s="46">
        <f>C60*D60*2</f>
        <v>644000</v>
      </c>
      <c r="G60" s="66">
        <v>0</v>
      </c>
      <c r="H60" s="89"/>
      <c r="I60" s="10">
        <v>23</v>
      </c>
      <c r="J60" s="63"/>
      <c r="K60" s="64"/>
      <c r="L60" s="91"/>
      <c r="M60" s="88"/>
      <c r="N60" s="10"/>
      <c r="O60" s="63"/>
      <c r="P60" s="64"/>
      <c r="Q60" s="87"/>
      <c r="R60" s="88"/>
      <c r="S60" s="10"/>
      <c r="T60" s="63"/>
      <c r="U60" s="64"/>
    </row>
    <row r="61" spans="1:21" ht="16.5">
      <c r="A61" s="9" t="s">
        <v>34</v>
      </c>
      <c r="B61" s="10"/>
      <c r="C61" s="10"/>
      <c r="D61" s="10"/>
      <c r="E61" s="11"/>
      <c r="F61" s="8"/>
      <c r="G61" s="23"/>
      <c r="H61" s="24"/>
      <c r="I61" s="10"/>
      <c r="J61" s="21"/>
      <c r="K61" s="22"/>
      <c r="L61" s="25"/>
      <c r="M61" s="24"/>
      <c r="N61" s="10"/>
      <c r="O61" s="21"/>
      <c r="P61" s="22"/>
      <c r="Q61" s="42"/>
      <c r="R61" s="43"/>
      <c r="S61" s="10"/>
      <c r="T61" s="21"/>
      <c r="U61" s="22"/>
    </row>
    <row r="62" spans="1:21" ht="16.5">
      <c r="A62" s="12" t="s">
        <v>98</v>
      </c>
      <c r="B62" s="10"/>
      <c r="C62" s="10"/>
      <c r="D62" s="10"/>
      <c r="E62" s="11"/>
      <c r="F62" s="8"/>
      <c r="G62" s="23"/>
      <c r="H62" s="24"/>
      <c r="I62" s="10"/>
      <c r="J62" s="21"/>
      <c r="K62" s="22"/>
      <c r="L62" s="25"/>
      <c r="M62" s="24"/>
      <c r="N62" s="10"/>
      <c r="O62" s="21"/>
      <c r="P62" s="22"/>
      <c r="Q62" s="42"/>
      <c r="R62" s="43"/>
      <c r="S62" s="10"/>
      <c r="T62" s="21"/>
      <c r="U62" s="22"/>
    </row>
    <row r="63" spans="1:21" ht="16.5">
      <c r="A63" s="9" t="s">
        <v>79</v>
      </c>
      <c r="B63" s="10">
        <v>40070</v>
      </c>
      <c r="C63" s="10">
        <v>14000</v>
      </c>
      <c r="D63" s="10">
        <v>61</v>
      </c>
      <c r="E63" s="45">
        <f>B63*D63*2</f>
        <v>4888540</v>
      </c>
      <c r="F63" s="46">
        <f>C63*D63*2</f>
        <v>1708000</v>
      </c>
      <c r="G63" s="66">
        <v>1500</v>
      </c>
      <c r="H63" s="89"/>
      <c r="I63" s="10">
        <v>61</v>
      </c>
      <c r="J63" s="68">
        <f>I63*2*6*G63</f>
        <v>1098000</v>
      </c>
      <c r="K63" s="69"/>
      <c r="L63" s="94">
        <v>1550</v>
      </c>
      <c r="M63" s="89"/>
      <c r="N63" s="10">
        <v>273</v>
      </c>
      <c r="O63" s="68">
        <f>L63*15*N63*2</f>
        <v>12694500</v>
      </c>
      <c r="P63" s="69"/>
      <c r="Q63" s="87"/>
      <c r="R63" s="88"/>
      <c r="S63" s="10"/>
      <c r="T63" s="63"/>
      <c r="U63" s="64"/>
    </row>
    <row r="64" spans="1:21" ht="16.5">
      <c r="A64" s="9" t="s">
        <v>80</v>
      </c>
      <c r="B64" s="10">
        <v>40070</v>
      </c>
      <c r="C64" s="10">
        <v>14000</v>
      </c>
      <c r="D64" s="10">
        <v>48</v>
      </c>
      <c r="E64" s="45">
        <f>B64*D64*2</f>
        <v>3846720</v>
      </c>
      <c r="F64" s="46">
        <f>C64*D64*2</f>
        <v>1344000</v>
      </c>
      <c r="G64" s="66">
        <v>3000</v>
      </c>
      <c r="H64" s="89"/>
      <c r="I64" s="10">
        <v>48</v>
      </c>
      <c r="J64" s="68">
        <f>I64*2*6*G64</f>
        <v>1728000</v>
      </c>
      <c r="K64" s="69"/>
      <c r="L64" s="91"/>
      <c r="M64" s="88"/>
      <c r="N64" s="10"/>
      <c r="O64" s="63"/>
      <c r="P64" s="64"/>
      <c r="Q64" s="87"/>
      <c r="R64" s="88"/>
      <c r="S64" s="10"/>
      <c r="T64" s="92"/>
      <c r="U64" s="93"/>
    </row>
    <row r="65" spans="1:21" ht="16.5">
      <c r="A65" s="9" t="s">
        <v>81</v>
      </c>
      <c r="B65" s="10">
        <v>40070</v>
      </c>
      <c r="C65" s="10">
        <v>14000</v>
      </c>
      <c r="D65" s="10">
        <v>20</v>
      </c>
      <c r="E65" s="45">
        <f>B65*D65*2</f>
        <v>1602800</v>
      </c>
      <c r="F65" s="46">
        <f>C65*D65*2</f>
        <v>560000</v>
      </c>
      <c r="G65" s="66">
        <v>0</v>
      </c>
      <c r="H65" s="89"/>
      <c r="I65" s="10">
        <v>20</v>
      </c>
      <c r="J65" s="63"/>
      <c r="K65" s="64"/>
      <c r="L65" s="91"/>
      <c r="M65" s="88"/>
      <c r="N65" s="10"/>
      <c r="O65" s="63"/>
      <c r="P65" s="64"/>
      <c r="Q65" s="87"/>
      <c r="R65" s="88"/>
      <c r="S65" s="10"/>
      <c r="T65" s="92"/>
      <c r="U65" s="93"/>
    </row>
    <row r="66" spans="1:21" ht="16.5">
      <c r="A66" s="9" t="s">
        <v>82</v>
      </c>
      <c r="B66" s="10">
        <v>40070</v>
      </c>
      <c r="C66" s="10">
        <v>14000</v>
      </c>
      <c r="D66" s="10">
        <v>57</v>
      </c>
      <c r="E66" s="45">
        <f>B66*D66*2</f>
        <v>4567980</v>
      </c>
      <c r="F66" s="46">
        <f>C66*D66*2</f>
        <v>1596000</v>
      </c>
      <c r="G66" s="66">
        <v>1000</v>
      </c>
      <c r="H66" s="89"/>
      <c r="I66" s="10">
        <v>57</v>
      </c>
      <c r="J66" s="68">
        <f>I66*2*6*G66</f>
        <v>684000</v>
      </c>
      <c r="K66" s="69"/>
      <c r="L66" s="91"/>
      <c r="M66" s="88"/>
      <c r="N66" s="10"/>
      <c r="O66" s="63"/>
      <c r="P66" s="64"/>
      <c r="Q66" s="87"/>
      <c r="R66" s="88"/>
      <c r="S66" s="10"/>
      <c r="T66" s="63"/>
      <c r="U66" s="64"/>
    </row>
    <row r="67" spans="1:21" ht="16.5">
      <c r="A67" s="12" t="s">
        <v>83</v>
      </c>
      <c r="B67" s="10"/>
      <c r="C67" s="10"/>
      <c r="D67" s="10"/>
      <c r="E67" s="11"/>
      <c r="F67" s="8"/>
      <c r="G67" s="87"/>
      <c r="H67" s="88"/>
      <c r="I67" s="10"/>
      <c r="J67" s="63"/>
      <c r="K67" s="64"/>
      <c r="L67" s="91"/>
      <c r="M67" s="88"/>
      <c r="N67" s="10"/>
      <c r="O67" s="63"/>
      <c r="P67" s="64"/>
      <c r="Q67" s="87"/>
      <c r="R67" s="88"/>
      <c r="S67" s="10"/>
      <c r="T67" s="63"/>
      <c r="U67" s="64"/>
    </row>
    <row r="68" spans="1:21" ht="16.5">
      <c r="A68" s="9" t="s">
        <v>36</v>
      </c>
      <c r="B68" s="10"/>
      <c r="C68" s="10"/>
      <c r="D68" s="10"/>
      <c r="E68" s="11"/>
      <c r="F68" s="8"/>
      <c r="G68" s="87"/>
      <c r="H68" s="88"/>
      <c r="I68" s="10"/>
      <c r="J68" s="63"/>
      <c r="K68" s="64"/>
      <c r="L68" s="91"/>
      <c r="M68" s="88"/>
      <c r="N68" s="10"/>
      <c r="O68" s="63"/>
      <c r="P68" s="64"/>
      <c r="Q68" s="87"/>
      <c r="R68" s="88"/>
      <c r="S68" s="10"/>
      <c r="T68" s="63"/>
      <c r="U68" s="64"/>
    </row>
    <row r="69" spans="1:21" ht="16.5">
      <c r="A69" s="9" t="s">
        <v>37</v>
      </c>
      <c r="B69" s="10">
        <v>36980</v>
      </c>
      <c r="C69" s="10">
        <v>8340</v>
      </c>
      <c r="D69" s="10">
        <v>117</v>
      </c>
      <c r="E69" s="45">
        <f>B69*D69*2</f>
        <v>8653320</v>
      </c>
      <c r="F69" s="46">
        <f>C69*D69*2</f>
        <v>1951560</v>
      </c>
      <c r="G69" s="66">
        <v>3200</v>
      </c>
      <c r="H69" s="89"/>
      <c r="I69" s="10">
        <v>117</v>
      </c>
      <c r="J69" s="68">
        <f>I69*2*6*G69</f>
        <v>4492800</v>
      </c>
      <c r="K69" s="69"/>
      <c r="L69" s="91"/>
      <c r="M69" s="88"/>
      <c r="N69" s="10"/>
      <c r="O69" s="63"/>
      <c r="P69" s="64"/>
      <c r="Q69" s="87"/>
      <c r="R69" s="88"/>
      <c r="S69" s="10"/>
      <c r="T69" s="63"/>
      <c r="U69" s="64"/>
    </row>
    <row r="70" spans="1:21" ht="16.5">
      <c r="A70" s="9" t="s">
        <v>38</v>
      </c>
      <c r="B70" s="10">
        <v>36980</v>
      </c>
      <c r="C70" s="10">
        <v>8340</v>
      </c>
      <c r="D70" s="10">
        <v>57</v>
      </c>
      <c r="E70" s="45">
        <f>B70*D70*2</f>
        <v>4215720</v>
      </c>
      <c r="F70" s="46">
        <f>C70*D70*2</f>
        <v>950760</v>
      </c>
      <c r="G70" s="66">
        <v>3000</v>
      </c>
      <c r="H70" s="89"/>
      <c r="I70" s="10">
        <v>57</v>
      </c>
      <c r="J70" s="68">
        <f>I70*2*6*G70</f>
        <v>2052000</v>
      </c>
      <c r="K70" s="69"/>
      <c r="L70" s="91"/>
      <c r="M70" s="88"/>
      <c r="N70" s="10"/>
      <c r="O70" s="63"/>
      <c r="P70" s="64"/>
      <c r="Q70" s="87">
        <v>1550</v>
      </c>
      <c r="R70" s="88"/>
      <c r="S70" s="10">
        <v>133</v>
      </c>
      <c r="T70" s="68">
        <f>Q70*15*S70*2</f>
        <v>6184500</v>
      </c>
      <c r="U70" s="69"/>
    </row>
    <row r="71" spans="1:21" ht="16.5">
      <c r="A71" s="9" t="s">
        <v>39</v>
      </c>
      <c r="B71" s="10">
        <v>36980</v>
      </c>
      <c r="C71" s="10">
        <v>8340</v>
      </c>
      <c r="D71" s="10">
        <v>57</v>
      </c>
      <c r="E71" s="45">
        <f>B71*D71*2</f>
        <v>4215720</v>
      </c>
      <c r="F71" s="46">
        <f>C71*D71*2</f>
        <v>950760</v>
      </c>
      <c r="G71" s="66">
        <v>3000</v>
      </c>
      <c r="H71" s="89"/>
      <c r="I71" s="10">
        <v>57</v>
      </c>
      <c r="J71" s="68">
        <f>I71*2*6*G71</f>
        <v>2052000</v>
      </c>
      <c r="K71" s="69"/>
      <c r="L71" s="91"/>
      <c r="M71" s="88"/>
      <c r="N71" s="10"/>
      <c r="O71" s="63"/>
      <c r="P71" s="64"/>
      <c r="Q71" s="87"/>
      <c r="R71" s="88"/>
      <c r="S71" s="10"/>
      <c r="T71" s="63"/>
      <c r="U71" s="64"/>
    </row>
    <row r="72" spans="1:21" ht="16.5">
      <c r="A72" s="9" t="s">
        <v>84</v>
      </c>
      <c r="B72" s="10">
        <v>38110</v>
      </c>
      <c r="C72" s="10">
        <v>13390</v>
      </c>
      <c r="D72" s="10">
        <v>79</v>
      </c>
      <c r="E72" s="45">
        <f>B72*D72*2</f>
        <v>6021380</v>
      </c>
      <c r="F72" s="46">
        <f>C72*D72*2</f>
        <v>2115620</v>
      </c>
      <c r="G72" s="66">
        <v>3000</v>
      </c>
      <c r="H72" s="89"/>
      <c r="I72" s="10">
        <v>79</v>
      </c>
      <c r="J72" s="68">
        <f>I72*2*6*G72</f>
        <v>2844000</v>
      </c>
      <c r="K72" s="69"/>
      <c r="L72" s="91"/>
      <c r="M72" s="88"/>
      <c r="N72" s="10"/>
      <c r="O72" s="63"/>
      <c r="P72" s="64"/>
      <c r="Q72" s="87"/>
      <c r="R72" s="88"/>
      <c r="S72" s="10"/>
      <c r="T72" s="63"/>
      <c r="U72" s="64"/>
    </row>
    <row r="73" spans="1:21" ht="16.5">
      <c r="A73" s="13" t="s">
        <v>42</v>
      </c>
      <c r="B73" s="10"/>
      <c r="C73" s="10"/>
      <c r="D73" s="10"/>
      <c r="E73" s="11"/>
      <c r="F73" s="8"/>
      <c r="G73" s="23"/>
      <c r="H73" s="24"/>
      <c r="I73" s="10"/>
      <c r="J73" s="21"/>
      <c r="K73" s="22"/>
      <c r="L73" s="44"/>
      <c r="M73" s="43"/>
      <c r="N73" s="10"/>
      <c r="O73" s="21"/>
      <c r="P73" s="22"/>
      <c r="Q73" s="42"/>
      <c r="R73" s="43"/>
      <c r="S73" s="10"/>
      <c r="T73" s="21"/>
      <c r="U73" s="22"/>
    </row>
    <row r="74" spans="1:21" ht="16.5">
      <c r="A74" s="12" t="s">
        <v>99</v>
      </c>
      <c r="B74" s="10"/>
      <c r="C74" s="10"/>
      <c r="D74" s="10"/>
      <c r="E74" s="11"/>
      <c r="F74" s="8"/>
      <c r="G74" s="23"/>
      <c r="H74" s="24"/>
      <c r="I74" s="10"/>
      <c r="J74" s="21"/>
      <c r="K74" s="22"/>
      <c r="L74" s="44"/>
      <c r="M74" s="43"/>
      <c r="N74" s="10"/>
      <c r="O74" s="21"/>
      <c r="P74" s="22"/>
      <c r="Q74" s="42"/>
      <c r="R74" s="43"/>
      <c r="S74" s="10"/>
      <c r="T74" s="21"/>
      <c r="U74" s="22"/>
    </row>
    <row r="75" spans="1:21" ht="16.5">
      <c r="A75" s="9" t="s">
        <v>85</v>
      </c>
      <c r="B75" s="10">
        <v>36980</v>
      </c>
      <c r="C75" s="10">
        <v>8340</v>
      </c>
      <c r="D75" s="10">
        <v>29</v>
      </c>
      <c r="E75" s="45">
        <f>B75*D75*2</f>
        <v>2144840</v>
      </c>
      <c r="F75" s="46">
        <f>C75*D75*2</f>
        <v>483720</v>
      </c>
      <c r="G75" s="66">
        <v>3000</v>
      </c>
      <c r="H75" s="89"/>
      <c r="I75" s="10">
        <v>29</v>
      </c>
      <c r="J75" s="68">
        <f>I75*2*6*G75</f>
        <v>1044000</v>
      </c>
      <c r="K75" s="69"/>
      <c r="L75" s="91"/>
      <c r="M75" s="88"/>
      <c r="N75" s="10"/>
      <c r="O75" s="63"/>
      <c r="P75" s="64"/>
      <c r="Q75" s="87"/>
      <c r="R75" s="88"/>
      <c r="S75" s="10"/>
      <c r="T75" s="63"/>
      <c r="U75" s="64"/>
    </row>
    <row r="76" spans="1:21" ht="16.5">
      <c r="A76" s="14" t="s">
        <v>86</v>
      </c>
      <c r="B76" s="10"/>
      <c r="C76" s="10"/>
      <c r="D76" s="10"/>
      <c r="E76" s="11"/>
      <c r="F76" s="8"/>
      <c r="G76" s="66"/>
      <c r="H76" s="89"/>
      <c r="I76" s="10"/>
      <c r="J76" s="63"/>
      <c r="K76" s="64"/>
      <c r="L76" s="91"/>
      <c r="M76" s="88"/>
      <c r="N76" s="10"/>
      <c r="O76" s="63"/>
      <c r="P76" s="64"/>
      <c r="Q76" s="87"/>
      <c r="R76" s="88"/>
      <c r="S76" s="10"/>
      <c r="T76" s="63"/>
      <c r="U76" s="64"/>
    </row>
    <row r="77" spans="1:21" ht="16.5">
      <c r="A77" s="15" t="s">
        <v>87</v>
      </c>
      <c r="B77" s="10">
        <v>40070</v>
      </c>
      <c r="C77" s="10">
        <v>14000</v>
      </c>
      <c r="D77" s="10">
        <v>10</v>
      </c>
      <c r="E77" s="45">
        <f>B77*D77*2</f>
        <v>801400</v>
      </c>
      <c r="F77" s="46">
        <f>C77*D77*2</f>
        <v>280000</v>
      </c>
      <c r="G77" s="66">
        <v>2000</v>
      </c>
      <c r="H77" s="89"/>
      <c r="I77" s="10">
        <v>10</v>
      </c>
      <c r="J77" s="68">
        <f>I77*2*6*G77</f>
        <v>240000</v>
      </c>
      <c r="K77" s="69"/>
      <c r="L77" s="91"/>
      <c r="M77" s="88"/>
      <c r="N77" s="10"/>
      <c r="O77" s="63"/>
      <c r="P77" s="64"/>
      <c r="Q77" s="87"/>
      <c r="R77" s="88"/>
      <c r="S77" s="10"/>
      <c r="T77" s="63"/>
      <c r="U77" s="64"/>
    </row>
    <row r="78" spans="1:21" ht="16.5">
      <c r="A78" s="15" t="s">
        <v>88</v>
      </c>
      <c r="B78" s="10">
        <v>40070</v>
      </c>
      <c r="C78" s="10">
        <v>14000</v>
      </c>
      <c r="D78" s="10">
        <v>30</v>
      </c>
      <c r="E78" s="45">
        <f>B78*D78*2</f>
        <v>2404200</v>
      </c>
      <c r="F78" s="46">
        <f>C78*D78*2</f>
        <v>840000</v>
      </c>
      <c r="G78" s="66">
        <v>3000</v>
      </c>
      <c r="H78" s="89"/>
      <c r="I78" s="10">
        <v>30</v>
      </c>
      <c r="J78" s="68">
        <f>I78*2*6*G78</f>
        <v>1080000</v>
      </c>
      <c r="K78" s="69"/>
      <c r="L78" s="91"/>
      <c r="M78" s="88"/>
      <c r="N78" s="10"/>
      <c r="O78" s="63"/>
      <c r="P78" s="64"/>
      <c r="Q78" s="87"/>
      <c r="R78" s="88"/>
      <c r="S78" s="10"/>
      <c r="T78" s="63"/>
      <c r="U78" s="64"/>
    </row>
    <row r="79" spans="1:21" ht="16.5">
      <c r="A79" s="15" t="s">
        <v>89</v>
      </c>
      <c r="B79" s="10">
        <v>40070</v>
      </c>
      <c r="C79" s="10">
        <v>14000</v>
      </c>
      <c r="D79" s="10">
        <v>15</v>
      </c>
      <c r="E79" s="45">
        <f>B79*D79*2</f>
        <v>1202100</v>
      </c>
      <c r="F79" s="46">
        <f>C79*D79*2</f>
        <v>420000</v>
      </c>
      <c r="G79" s="66">
        <v>2000</v>
      </c>
      <c r="H79" s="89"/>
      <c r="I79" s="10">
        <v>15</v>
      </c>
      <c r="J79" s="68">
        <f>I79*2*6*G79</f>
        <v>360000</v>
      </c>
      <c r="K79" s="69"/>
      <c r="L79" s="90"/>
      <c r="M79" s="88"/>
      <c r="N79" s="10"/>
      <c r="O79" s="63"/>
      <c r="P79" s="64"/>
      <c r="Q79" s="87"/>
      <c r="R79" s="88"/>
      <c r="S79" s="10"/>
      <c r="T79" s="63"/>
      <c r="U79" s="64"/>
    </row>
    <row r="80" spans="1:21" ht="16.5">
      <c r="A80" s="59" t="s">
        <v>121</v>
      </c>
      <c r="B80" s="10"/>
      <c r="C80" s="10"/>
      <c r="D80" s="10"/>
      <c r="E80" s="11"/>
      <c r="F80" s="8"/>
      <c r="G80" s="23"/>
      <c r="H80" s="24"/>
      <c r="I80" s="10"/>
      <c r="J80" s="21"/>
      <c r="K80" s="22"/>
      <c r="L80" s="26"/>
      <c r="M80" s="28"/>
      <c r="N80" s="29"/>
      <c r="O80" s="30"/>
      <c r="P80" s="31"/>
      <c r="Q80" s="32"/>
      <c r="R80" s="28"/>
      <c r="S80" s="29"/>
      <c r="T80" s="30"/>
      <c r="U80" s="31"/>
    </row>
    <row r="81" spans="1:21" ht="16.5">
      <c r="A81" s="27" t="s">
        <v>0</v>
      </c>
      <c r="B81" s="10"/>
      <c r="C81" s="10"/>
      <c r="D81" s="10"/>
      <c r="E81" s="11"/>
      <c r="F81" s="8"/>
      <c r="G81" s="23"/>
      <c r="H81" s="24"/>
      <c r="I81" s="10"/>
      <c r="J81" s="21"/>
      <c r="K81" s="22"/>
      <c r="L81" s="26"/>
      <c r="M81" s="28"/>
      <c r="N81" s="29"/>
      <c r="O81" s="30"/>
      <c r="P81" s="31"/>
      <c r="Q81" s="32"/>
      <c r="R81" s="28"/>
      <c r="S81" s="29"/>
      <c r="T81" s="30"/>
      <c r="U81" s="31"/>
    </row>
    <row r="82" spans="1:21" ht="16.5">
      <c r="A82" s="27" t="s">
        <v>1</v>
      </c>
      <c r="B82" s="10"/>
      <c r="C82" s="10"/>
      <c r="D82" s="10"/>
      <c r="E82" s="11"/>
      <c r="F82" s="8"/>
      <c r="G82" s="23"/>
      <c r="H82" s="24"/>
      <c r="I82" s="10"/>
      <c r="J82" s="21"/>
      <c r="K82" s="22"/>
      <c r="L82" s="26"/>
      <c r="M82" s="28"/>
      <c r="N82" s="29"/>
      <c r="O82" s="30"/>
      <c r="P82" s="31"/>
      <c r="Q82" s="32"/>
      <c r="R82" s="28"/>
      <c r="S82" s="29"/>
      <c r="T82" s="30"/>
      <c r="U82" s="31"/>
    </row>
    <row r="83" spans="1:21" ht="16.5">
      <c r="A83" s="27" t="s">
        <v>90</v>
      </c>
      <c r="B83" s="10">
        <v>36980</v>
      </c>
      <c r="C83" s="10">
        <v>8340</v>
      </c>
      <c r="D83" s="10">
        <v>57</v>
      </c>
      <c r="E83" s="45">
        <f>B83*D83*2</f>
        <v>4215720</v>
      </c>
      <c r="F83" s="46">
        <f>C83*D83*2</f>
        <v>950760</v>
      </c>
      <c r="G83" s="66">
        <v>1000</v>
      </c>
      <c r="H83" s="67"/>
      <c r="I83" s="10">
        <v>57</v>
      </c>
      <c r="J83" s="68">
        <f>I83*2*6*G83</f>
        <v>684000</v>
      </c>
      <c r="K83" s="69"/>
      <c r="L83" s="25"/>
      <c r="M83" s="28"/>
      <c r="N83" s="29"/>
      <c r="O83" s="30"/>
      <c r="P83" s="31"/>
      <c r="Q83" s="32"/>
      <c r="R83" s="28"/>
      <c r="S83" s="29"/>
      <c r="T83" s="30"/>
      <c r="U83" s="31"/>
    </row>
    <row r="84" spans="1:21" ht="17.25" thickBot="1">
      <c r="A84" s="33" t="s">
        <v>91</v>
      </c>
      <c r="B84" s="10">
        <v>36980</v>
      </c>
      <c r="C84" s="10">
        <v>8340</v>
      </c>
      <c r="D84" s="10">
        <v>18</v>
      </c>
      <c r="E84" s="45">
        <f>B84*D84*2</f>
        <v>1331280</v>
      </c>
      <c r="F84" s="46">
        <f>C84*D84*2</f>
        <v>300240</v>
      </c>
      <c r="G84" s="61">
        <v>0</v>
      </c>
      <c r="H84" s="62"/>
      <c r="I84" s="10">
        <v>18</v>
      </c>
      <c r="J84" s="63"/>
      <c r="K84" s="64"/>
      <c r="L84" s="83"/>
      <c r="M84" s="84"/>
      <c r="N84" s="29"/>
      <c r="O84" s="85"/>
      <c r="P84" s="86"/>
      <c r="Q84" s="65"/>
      <c r="R84" s="84"/>
      <c r="S84" s="29"/>
      <c r="T84" s="85"/>
      <c r="U84" s="86"/>
    </row>
    <row r="85" spans="1:21" ht="17.25" thickBot="1">
      <c r="A85" s="17" t="s">
        <v>92</v>
      </c>
      <c r="B85" s="18"/>
      <c r="C85" s="18"/>
      <c r="D85" s="18">
        <f>SUM(D52:D84)</f>
        <v>858</v>
      </c>
      <c r="E85" s="18">
        <f>SUM(E52:E84)</f>
        <v>66263900</v>
      </c>
      <c r="F85" s="18">
        <f>SUM(F52:F84)</f>
        <v>20017440</v>
      </c>
      <c r="G85" s="81"/>
      <c r="H85" s="82"/>
      <c r="I85" s="18">
        <f>SUM(I52:I84)</f>
        <v>858</v>
      </c>
      <c r="J85" s="79">
        <f>SUM(J52:J84)</f>
        <v>19803600</v>
      </c>
      <c r="K85" s="80"/>
      <c r="L85" s="77"/>
      <c r="M85" s="78"/>
      <c r="N85" s="18">
        <f>SUM(N52:N84)</f>
        <v>391</v>
      </c>
      <c r="O85" s="79">
        <f>SUM(O55:O84)</f>
        <v>18181500</v>
      </c>
      <c r="P85" s="80"/>
      <c r="Q85" s="77"/>
      <c r="R85" s="78"/>
      <c r="S85" s="18">
        <f>SUM(S52:S84)</f>
        <v>133</v>
      </c>
      <c r="T85" s="79">
        <f>SUM(T52:T84)</f>
        <v>6184500</v>
      </c>
      <c r="U85" s="80"/>
    </row>
    <row r="86" spans="1:21" ht="16.5">
      <c r="A86" s="34"/>
      <c r="B86" s="35"/>
      <c r="C86" s="35"/>
      <c r="D86" s="35"/>
      <c r="E86" s="35"/>
      <c r="F86" s="35"/>
      <c r="G86" s="36"/>
      <c r="H86" s="36"/>
      <c r="I86" s="36"/>
      <c r="J86" s="36"/>
      <c r="K86" s="36"/>
      <c r="L86" s="37"/>
      <c r="M86" s="37"/>
      <c r="N86" s="35"/>
      <c r="O86" s="36"/>
      <c r="P86" s="36"/>
      <c r="Q86" s="37"/>
      <c r="R86" s="37"/>
      <c r="S86" s="35"/>
      <c r="T86" s="36"/>
      <c r="U86" s="36"/>
    </row>
    <row r="87" spans="1:21" ht="16.5">
      <c r="A87" s="34"/>
      <c r="B87" s="35"/>
      <c r="C87" s="35"/>
      <c r="D87" s="35"/>
      <c r="E87" s="35"/>
      <c r="F87" s="35"/>
      <c r="G87" s="36"/>
      <c r="H87" s="36"/>
      <c r="I87" s="36"/>
      <c r="J87" s="36"/>
      <c r="K87" s="36"/>
      <c r="L87" s="37"/>
      <c r="M87" s="37"/>
      <c r="N87" s="35"/>
      <c r="O87" s="36"/>
      <c r="P87" s="36"/>
      <c r="Q87" s="37"/>
      <c r="R87" s="37"/>
      <c r="S87" s="35"/>
      <c r="T87" s="36"/>
      <c r="U87" s="36"/>
    </row>
    <row r="88" spans="1:21" ht="16.5">
      <c r="A88" s="38" t="s">
        <v>93</v>
      </c>
      <c r="B88" s="35"/>
      <c r="C88" s="35"/>
      <c r="D88" s="35"/>
      <c r="E88" s="35"/>
      <c r="F88" s="35"/>
      <c r="G88" s="36"/>
      <c r="H88" s="36"/>
      <c r="I88" s="36"/>
      <c r="J88" s="36"/>
      <c r="K88" s="36"/>
      <c r="L88" s="37"/>
      <c r="M88" s="37"/>
      <c r="N88" s="50"/>
      <c r="O88" s="47" t="s">
        <v>100</v>
      </c>
      <c r="P88" s="48"/>
      <c r="Q88" s="48"/>
      <c r="R88" s="51"/>
      <c r="S88" s="52" t="s">
        <v>101</v>
      </c>
      <c r="T88" s="73">
        <f>E46+J46+O46+T46+E85+J85+O85+T85</f>
        <v>1127401680</v>
      </c>
      <c r="U88" s="74"/>
    </row>
    <row r="89" spans="1:22" ht="16.5">
      <c r="A89" s="39" t="s">
        <v>94</v>
      </c>
      <c r="B89" s="40"/>
      <c r="C89" s="40"/>
      <c r="D89" s="40"/>
      <c r="E89" s="40"/>
      <c r="F89" s="40"/>
      <c r="G89" s="41"/>
      <c r="H89" s="41"/>
      <c r="I89" s="41"/>
      <c r="J89" s="41"/>
      <c r="K89" s="41"/>
      <c r="L89" s="34"/>
      <c r="M89" s="34"/>
      <c r="N89" s="47" t="s">
        <v>102</v>
      </c>
      <c r="O89" t="s">
        <v>103</v>
      </c>
      <c r="P89" t="s">
        <v>104</v>
      </c>
      <c r="Q89" s="48"/>
      <c r="R89" s="48"/>
      <c r="S89" s="52" t="s">
        <v>105</v>
      </c>
      <c r="T89" s="75">
        <f>F46+K46+P46+U46+F85</f>
        <v>341356840</v>
      </c>
      <c r="U89" s="75"/>
      <c r="V89" s="53"/>
    </row>
    <row r="90" spans="1:22" ht="16.5">
      <c r="A90" s="38" t="s">
        <v>95</v>
      </c>
      <c r="B90" s="40"/>
      <c r="C90" s="40"/>
      <c r="D90" s="40"/>
      <c r="E90" s="40"/>
      <c r="F90" s="40"/>
      <c r="G90" s="41"/>
      <c r="H90" s="41"/>
      <c r="I90" s="41"/>
      <c r="J90" s="41"/>
      <c r="K90" s="41"/>
      <c r="L90" s="34"/>
      <c r="M90" s="34"/>
      <c r="N90" s="47" t="s">
        <v>106</v>
      </c>
      <c r="O90" s="49" t="s">
        <v>107</v>
      </c>
      <c r="Q90" s="48"/>
      <c r="R90" s="55"/>
      <c r="S90" s="52" t="s">
        <v>108</v>
      </c>
      <c r="T90" s="75">
        <f>T88+T89</f>
        <v>1468758520</v>
      </c>
      <c r="U90" s="75"/>
      <c r="V90" s="54"/>
    </row>
    <row r="91" spans="14:22" ht="16.5">
      <c r="N91" s="48"/>
      <c r="O91" s="48"/>
      <c r="P91" s="56"/>
      <c r="Q91" s="48"/>
      <c r="R91" s="48"/>
      <c r="S91" s="58" t="s">
        <v>114</v>
      </c>
      <c r="T91" s="75">
        <f>E46+F46+J46+K46+O46+P46+T46+U46+E85+F85+J85+O85+T85</f>
        <v>1468758520</v>
      </c>
      <c r="U91" s="75"/>
      <c r="V91" s="48"/>
    </row>
    <row r="92" spans="14:22" ht="16.5">
      <c r="N92" s="48"/>
      <c r="P92" s="60" t="s">
        <v>122</v>
      </c>
      <c r="Q92" s="48" t="s">
        <v>123</v>
      </c>
      <c r="R92" s="48"/>
      <c r="S92" s="57" t="s">
        <v>109</v>
      </c>
      <c r="T92" s="76">
        <f>J46+O46+E85+J85</f>
        <v>197991440</v>
      </c>
      <c r="U92" s="76"/>
      <c r="V92" s="48"/>
    </row>
    <row r="93" spans="14:22" ht="16.5">
      <c r="N93" s="48"/>
      <c r="O93" s="48"/>
      <c r="P93" s="60" t="s">
        <v>122</v>
      </c>
      <c r="Q93" s="48" t="s">
        <v>124</v>
      </c>
      <c r="R93" s="48"/>
      <c r="S93" s="57" t="s">
        <v>110</v>
      </c>
      <c r="T93" s="70">
        <f>K46+P46+F85</f>
        <v>56270340</v>
      </c>
      <c r="U93" s="71"/>
      <c r="V93" s="48"/>
    </row>
    <row r="94" spans="14:22" ht="16.5">
      <c r="N94" s="48"/>
      <c r="O94" s="48" t="s">
        <v>120</v>
      </c>
      <c r="P94" s="48" t="s">
        <v>111</v>
      </c>
      <c r="Q94" s="48" t="s">
        <v>112</v>
      </c>
      <c r="R94" s="48"/>
      <c r="S94" s="57" t="s">
        <v>113</v>
      </c>
      <c r="T94" s="72">
        <f>O85+T85</f>
        <v>24366000</v>
      </c>
      <c r="U94" s="72"/>
      <c r="V94" s="48"/>
    </row>
    <row r="95" spans="14:22" ht="16.5">
      <c r="N95" s="48"/>
      <c r="O95" s="48"/>
      <c r="P95" s="48"/>
      <c r="Q95" s="48"/>
      <c r="R95" s="48"/>
      <c r="S95" s="58"/>
      <c r="T95" s="72"/>
      <c r="U95" s="72"/>
      <c r="V95" s="48"/>
    </row>
  </sheetData>
  <mergeCells count="191">
    <mergeCell ref="A1:U1"/>
    <mergeCell ref="A2:U2"/>
    <mergeCell ref="A3:U3"/>
    <mergeCell ref="A5:A6"/>
    <mergeCell ref="B5:F5"/>
    <mergeCell ref="G5:K5"/>
    <mergeCell ref="L5:P5"/>
    <mergeCell ref="Q5:U5"/>
    <mergeCell ref="Q49:U49"/>
    <mergeCell ref="G50:H50"/>
    <mergeCell ref="J50:K50"/>
    <mergeCell ref="L50:M50"/>
    <mergeCell ref="Q50:R50"/>
    <mergeCell ref="T50:U50"/>
    <mergeCell ref="A49:A50"/>
    <mergeCell ref="B49:F49"/>
    <mergeCell ref="G49:K49"/>
    <mergeCell ref="L49:P49"/>
    <mergeCell ref="O50:P50"/>
    <mergeCell ref="Q52:R52"/>
    <mergeCell ref="T52:U52"/>
    <mergeCell ref="O52:P52"/>
    <mergeCell ref="O51:P51"/>
    <mergeCell ref="Q51:R51"/>
    <mergeCell ref="T51:U51"/>
    <mergeCell ref="G51:H51"/>
    <mergeCell ref="J51:K51"/>
    <mergeCell ref="L51:M51"/>
    <mergeCell ref="G52:H52"/>
    <mergeCell ref="J52:K52"/>
    <mergeCell ref="L52:M52"/>
    <mergeCell ref="Q54:R54"/>
    <mergeCell ref="T54:U54"/>
    <mergeCell ref="G53:H53"/>
    <mergeCell ref="J53:K53"/>
    <mergeCell ref="L53:M53"/>
    <mergeCell ref="O53:P53"/>
    <mergeCell ref="Q53:R53"/>
    <mergeCell ref="T53:U53"/>
    <mergeCell ref="Q55:R55"/>
    <mergeCell ref="T55:U55"/>
    <mergeCell ref="G54:H54"/>
    <mergeCell ref="J54:K54"/>
    <mergeCell ref="G55:H55"/>
    <mergeCell ref="J55:K55"/>
    <mergeCell ref="L55:M55"/>
    <mergeCell ref="O55:P55"/>
    <mergeCell ref="L54:M54"/>
    <mergeCell ref="O54:P54"/>
    <mergeCell ref="G56:H56"/>
    <mergeCell ref="J56:K56"/>
    <mergeCell ref="L56:M56"/>
    <mergeCell ref="O56:P56"/>
    <mergeCell ref="Q58:R58"/>
    <mergeCell ref="T58:U58"/>
    <mergeCell ref="G57:H57"/>
    <mergeCell ref="J57:K57"/>
    <mergeCell ref="L57:M57"/>
    <mergeCell ref="O57:P57"/>
    <mergeCell ref="Q56:R56"/>
    <mergeCell ref="T56:U56"/>
    <mergeCell ref="Q57:R57"/>
    <mergeCell ref="T57:U57"/>
    <mergeCell ref="Q59:R59"/>
    <mergeCell ref="T59:U59"/>
    <mergeCell ref="G58:H58"/>
    <mergeCell ref="J58:K58"/>
    <mergeCell ref="G59:H59"/>
    <mergeCell ref="J59:K59"/>
    <mergeCell ref="L59:M59"/>
    <mergeCell ref="O59:P59"/>
    <mergeCell ref="L58:M58"/>
    <mergeCell ref="O58:P58"/>
    <mergeCell ref="Q64:R64"/>
    <mergeCell ref="T64:U64"/>
    <mergeCell ref="G60:H60"/>
    <mergeCell ref="J60:K60"/>
    <mergeCell ref="L60:M60"/>
    <mergeCell ref="O60:P60"/>
    <mergeCell ref="G63:H63"/>
    <mergeCell ref="J63:K63"/>
    <mergeCell ref="L63:M63"/>
    <mergeCell ref="O63:P63"/>
    <mergeCell ref="Q63:R63"/>
    <mergeCell ref="T63:U63"/>
    <mergeCell ref="Q60:R60"/>
    <mergeCell ref="T60:U60"/>
    <mergeCell ref="Q65:R65"/>
    <mergeCell ref="T65:U65"/>
    <mergeCell ref="G64:H64"/>
    <mergeCell ref="J64:K64"/>
    <mergeCell ref="G65:H65"/>
    <mergeCell ref="J65:K65"/>
    <mergeCell ref="L65:M65"/>
    <mergeCell ref="O65:P65"/>
    <mergeCell ref="L64:M64"/>
    <mergeCell ref="O64:P64"/>
    <mergeCell ref="G66:H66"/>
    <mergeCell ref="J66:K66"/>
    <mergeCell ref="L66:M66"/>
    <mergeCell ref="O66:P66"/>
    <mergeCell ref="Q68:R68"/>
    <mergeCell ref="T68:U68"/>
    <mergeCell ref="G67:H67"/>
    <mergeCell ref="J67:K67"/>
    <mergeCell ref="L67:M67"/>
    <mergeCell ref="O67:P67"/>
    <mergeCell ref="Q66:R66"/>
    <mergeCell ref="T66:U66"/>
    <mergeCell ref="Q67:R67"/>
    <mergeCell ref="T67:U67"/>
    <mergeCell ref="Q69:R69"/>
    <mergeCell ref="T69:U69"/>
    <mergeCell ref="G68:H68"/>
    <mergeCell ref="J68:K68"/>
    <mergeCell ref="G69:H69"/>
    <mergeCell ref="J69:K69"/>
    <mergeCell ref="L69:M69"/>
    <mergeCell ref="O69:P69"/>
    <mergeCell ref="L68:M68"/>
    <mergeCell ref="O68:P68"/>
    <mergeCell ref="G70:H70"/>
    <mergeCell ref="J70:K70"/>
    <mergeCell ref="L70:M70"/>
    <mergeCell ref="O70:P70"/>
    <mergeCell ref="Q72:R72"/>
    <mergeCell ref="T72:U72"/>
    <mergeCell ref="G71:H71"/>
    <mergeCell ref="J71:K71"/>
    <mergeCell ref="L71:M71"/>
    <mergeCell ref="O71:P71"/>
    <mergeCell ref="Q70:R70"/>
    <mergeCell ref="T70:U70"/>
    <mergeCell ref="Q71:R71"/>
    <mergeCell ref="T71:U71"/>
    <mergeCell ref="Q75:R75"/>
    <mergeCell ref="T75:U75"/>
    <mergeCell ref="G72:H72"/>
    <mergeCell ref="J72:K72"/>
    <mergeCell ref="G75:H75"/>
    <mergeCell ref="J75:K75"/>
    <mergeCell ref="L75:M75"/>
    <mergeCell ref="O75:P75"/>
    <mergeCell ref="L72:M72"/>
    <mergeCell ref="O72:P72"/>
    <mergeCell ref="G76:H76"/>
    <mergeCell ref="J76:K76"/>
    <mergeCell ref="L76:M76"/>
    <mergeCell ref="O76:P76"/>
    <mergeCell ref="Q78:R78"/>
    <mergeCell ref="T78:U78"/>
    <mergeCell ref="G77:H77"/>
    <mergeCell ref="J77:K77"/>
    <mergeCell ref="L77:M77"/>
    <mergeCell ref="O77:P77"/>
    <mergeCell ref="Q76:R76"/>
    <mergeCell ref="T76:U76"/>
    <mergeCell ref="Q77:R77"/>
    <mergeCell ref="T77:U77"/>
    <mergeCell ref="Q79:R79"/>
    <mergeCell ref="T79:U79"/>
    <mergeCell ref="G78:H78"/>
    <mergeCell ref="J78:K78"/>
    <mergeCell ref="G79:H79"/>
    <mergeCell ref="J79:K79"/>
    <mergeCell ref="L79:M79"/>
    <mergeCell ref="O79:P79"/>
    <mergeCell ref="L78:M78"/>
    <mergeCell ref="O78:P78"/>
    <mergeCell ref="G83:H83"/>
    <mergeCell ref="J83:K83"/>
    <mergeCell ref="G84:H84"/>
    <mergeCell ref="J84:K84"/>
    <mergeCell ref="L84:M84"/>
    <mergeCell ref="O84:P84"/>
    <mergeCell ref="Q84:R84"/>
    <mergeCell ref="T84:U84"/>
    <mergeCell ref="Q85:R85"/>
    <mergeCell ref="T85:U85"/>
    <mergeCell ref="G85:H85"/>
    <mergeCell ref="J85:K85"/>
    <mergeCell ref="L85:M85"/>
    <mergeCell ref="O85:P85"/>
    <mergeCell ref="T93:U93"/>
    <mergeCell ref="T94:U94"/>
    <mergeCell ref="T95:U95"/>
    <mergeCell ref="T88:U88"/>
    <mergeCell ref="T89:U89"/>
    <mergeCell ref="T90:U90"/>
    <mergeCell ref="T91:U91"/>
    <mergeCell ref="T92:U92"/>
  </mergeCells>
  <printOptions/>
  <pageMargins left="0.68" right="0.22" top="0.62" bottom="0.19" header="0.31" footer="0.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電算中心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derli</dc:creator>
  <cp:keywords/>
  <dc:description/>
  <cp:lastModifiedBy>derli</cp:lastModifiedBy>
  <cp:lastPrinted>2006-06-05T03:34:38Z</cp:lastPrinted>
  <dcterms:created xsi:type="dcterms:W3CDTF">2006-02-10T04:55:16Z</dcterms:created>
  <dcterms:modified xsi:type="dcterms:W3CDTF">2006-06-05T03:37:09Z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