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35" windowHeight="7320" activeTab="0"/>
  </bookViews>
  <sheets>
    <sheet name="支出預算明細表" sheetId="1" r:id="rId1"/>
    <sheet name="支出預算補充說明" sheetId="2" r:id="rId2"/>
  </sheets>
  <definedNames/>
  <calcPr fullCalcOnLoad="1"/>
</workbook>
</file>

<file path=xl/sharedStrings.xml><?xml version="1.0" encoding="utf-8"?>
<sst xmlns="http://schemas.openxmlformats.org/spreadsheetml/2006/main" count="180" uniqueCount="150">
  <si>
    <t>編號：306</t>
  </si>
  <si>
    <t>中  原  大  學</t>
  </si>
  <si>
    <t>支出預算明細表</t>
  </si>
  <si>
    <t>單位：元            全1頁第1頁</t>
  </si>
  <si>
    <t>科          目</t>
  </si>
  <si>
    <t>說            明</t>
  </si>
  <si>
    <t>決 算 數</t>
  </si>
  <si>
    <t>編 號</t>
  </si>
  <si>
    <t>名      稱</t>
  </si>
  <si>
    <t>%</t>
  </si>
  <si>
    <t>董事會支出</t>
  </si>
  <si>
    <t>5111</t>
  </si>
  <si>
    <t xml:space="preserve">  人事費</t>
  </si>
  <si>
    <t>5112</t>
  </si>
  <si>
    <t xml:space="preserve">  業務費</t>
  </si>
  <si>
    <t>5115</t>
  </si>
  <si>
    <t>行政管理支出</t>
  </si>
  <si>
    <t>5121</t>
  </si>
  <si>
    <t xml:space="preserve">  人事費</t>
  </si>
  <si>
    <t>5122</t>
  </si>
  <si>
    <t xml:space="preserve">  業務費</t>
  </si>
  <si>
    <t>5123</t>
  </si>
  <si>
    <t xml:space="preserve">  維護及報廢</t>
  </si>
  <si>
    <t>5124</t>
  </si>
  <si>
    <t xml:space="preserve">  退休撫卹費</t>
  </si>
  <si>
    <t>教學研究及訓輔支出</t>
  </si>
  <si>
    <t>5131</t>
  </si>
  <si>
    <t xml:space="preserve">  人事費</t>
  </si>
  <si>
    <t>5132</t>
  </si>
  <si>
    <t xml:space="preserve">  業務費</t>
  </si>
  <si>
    <t>5133</t>
  </si>
  <si>
    <t>5134</t>
  </si>
  <si>
    <t>獎助學金支出</t>
  </si>
  <si>
    <t>5151</t>
  </si>
  <si>
    <t>5152</t>
  </si>
  <si>
    <t>5153</t>
  </si>
  <si>
    <t>建教合作支出</t>
  </si>
  <si>
    <t>5161</t>
  </si>
  <si>
    <t>5162</t>
  </si>
  <si>
    <t>財務支出</t>
  </si>
  <si>
    <t xml:space="preserve">  利息費用</t>
  </si>
  <si>
    <t>其他支出</t>
  </si>
  <si>
    <t xml:space="preserve">  試務費支出</t>
  </si>
  <si>
    <t xml:space="preserve">  募款支出</t>
  </si>
  <si>
    <t xml:space="preserve">  預備金</t>
  </si>
  <si>
    <t>合     計</t>
  </si>
  <si>
    <t>-</t>
  </si>
  <si>
    <t>5113</t>
  </si>
  <si>
    <t xml:space="preserve">  維護及報廢</t>
  </si>
  <si>
    <t>5114</t>
  </si>
  <si>
    <t xml:space="preserve">  退休撫卹費</t>
  </si>
  <si>
    <t>5116</t>
  </si>
  <si>
    <t xml:space="preserve">  折舊及攤銷</t>
  </si>
  <si>
    <t>5125</t>
  </si>
  <si>
    <t>5135</t>
  </si>
  <si>
    <t xml:space="preserve">  5141</t>
  </si>
  <si>
    <t xml:space="preserve">  5142</t>
  </si>
  <si>
    <t xml:space="preserve">  獎學金支出</t>
  </si>
  <si>
    <t xml:space="preserve">  助學金支出</t>
  </si>
  <si>
    <t>推廣教育支出</t>
  </si>
  <si>
    <t>5155</t>
  </si>
  <si>
    <t>5190</t>
  </si>
  <si>
    <t>5191</t>
  </si>
  <si>
    <t>51A0</t>
  </si>
  <si>
    <t>51A1</t>
  </si>
  <si>
    <t>51A2</t>
  </si>
  <si>
    <t>51A3</t>
  </si>
  <si>
    <t>51A9</t>
  </si>
  <si>
    <t xml:space="preserve">  其他支出</t>
  </si>
  <si>
    <t>中華民國九十七學年度</t>
  </si>
  <si>
    <t xml:space="preserve">  交通費暨出席費</t>
  </si>
  <si>
    <t>5165</t>
  </si>
  <si>
    <t xml:space="preserve">  折舊及攤銷</t>
  </si>
  <si>
    <t xml:space="preserve">  折舊及攤銷</t>
  </si>
  <si>
    <t>預 算 數</t>
  </si>
  <si>
    <t>5163</t>
  </si>
  <si>
    <t>估 計 決 算 數</t>
  </si>
  <si>
    <t>單位：元</t>
  </si>
  <si>
    <r>
      <t xml:space="preserve">                           中  原  大  學                            </t>
    </r>
  </si>
  <si>
    <r>
      <t xml:space="preserve">                           中  原  大  學                            </t>
    </r>
    <r>
      <rPr>
        <b/>
        <sz val="12"/>
        <rFont val="標楷體"/>
        <family val="4"/>
      </rPr>
      <t xml:space="preserve"> </t>
    </r>
  </si>
  <si>
    <t>98學年度</t>
  </si>
  <si>
    <t>100學年度</t>
  </si>
  <si>
    <t>100學年度預算與99學年度估計決算比較</t>
  </si>
  <si>
    <r>
      <t>差異</t>
    </r>
    <r>
      <rPr>
        <sz val="9"/>
        <rFont val="標楷體"/>
        <family val="4"/>
      </rPr>
      <t>(100年預-99估決)</t>
    </r>
  </si>
  <si>
    <t xml:space="preserve">       中華民國100學年度</t>
  </si>
  <si>
    <t>5192</t>
  </si>
  <si>
    <t xml:space="preserve">  投資損失</t>
  </si>
  <si>
    <t xml:space="preserve"> </t>
  </si>
  <si>
    <t xml:space="preserve"> </t>
  </si>
  <si>
    <t>詳如次頁之補充說明</t>
  </si>
  <si>
    <t>99學年度</t>
  </si>
  <si>
    <t xml:space="preserve">          中華民國100學年度</t>
  </si>
  <si>
    <t xml:space="preserve">                     全2頁第1頁</t>
  </si>
  <si>
    <t xml:space="preserve">                      全2頁第2頁</t>
  </si>
  <si>
    <t xml:space="preserve">                         </t>
  </si>
  <si>
    <r>
      <t xml:space="preserve">                                                                             </t>
    </r>
    <r>
      <rPr>
        <b/>
        <sz val="18"/>
        <color indexed="8"/>
        <rFont val="標楷體"/>
        <family val="4"/>
      </rPr>
      <t xml:space="preserve"> 支出預算明細表</t>
    </r>
  </si>
  <si>
    <t>支出預算明細表-補充說明</t>
  </si>
  <si>
    <t>一、支出預算說明：</t>
  </si>
  <si>
    <t>(一).各項支出預算之預估基礎，詳見預算編製說明第2頁。</t>
  </si>
  <si>
    <t xml:space="preserve">       1.獎學金103,225,822元</t>
  </si>
  <si>
    <t xml:space="preserve">               (1).校內補助84,358,199元</t>
  </si>
  <si>
    <t xml:space="preserve">                       體育獎學金300,000元</t>
  </si>
  <si>
    <r>
      <t xml:space="preserve">              </t>
    </r>
    <r>
      <rPr>
        <sz val="14"/>
        <rFont val="標楷體"/>
        <family val="4"/>
      </rPr>
      <t xml:space="preserve">        </t>
    </r>
    <r>
      <rPr>
        <sz val="12"/>
        <rFont val="標楷體"/>
        <family val="4"/>
      </rPr>
      <t>研究生獎助學金</t>
    </r>
    <r>
      <rPr>
        <sz val="12"/>
        <color indexed="8"/>
        <rFont val="標楷體"/>
        <family val="4"/>
      </rPr>
      <t>56,592,530元</t>
    </r>
  </si>
  <si>
    <t xml:space="preserve">                       種籽、全人榮譽及書卷獎3,900,000元</t>
  </si>
  <si>
    <t xml:space="preserve">                       僑生與外籍生獎助學金19,665,669元</t>
  </si>
  <si>
    <t xml:space="preserve">                       越南專班獎助學金2,400,000元</t>
  </si>
  <si>
    <t xml:space="preserve">                       陸生來台獎助學金1,500,000元</t>
  </si>
  <si>
    <t xml:space="preserve">               (2).政府補助18,867,623元</t>
  </si>
  <si>
    <t xml:space="preserve">                       教育部研究生獎助學金17,827,623元</t>
  </si>
  <si>
    <t xml:space="preserve">                       其他機關獎助學金1,040,000元</t>
  </si>
  <si>
    <t>2.助學金59,155,611元</t>
  </si>
  <si>
    <t xml:space="preserve">    (1).校內補助37,864,395元</t>
  </si>
  <si>
    <t xml:space="preserve">            工讀助學金20,758,640元</t>
  </si>
  <si>
    <t xml:space="preserve">            弱勢學生助學金11,505,000元  </t>
  </si>
  <si>
    <t xml:space="preserve">            全人標竿獎1,000,000元</t>
  </si>
  <si>
    <t xml:space="preserve">            清寒學生助學金1,200,000元</t>
  </si>
  <si>
    <t xml:space="preserve">            宿舍自治輔導基金130,150元</t>
  </si>
  <si>
    <t xml:space="preserve">            宿舍安全防護基金2,425,605元</t>
  </si>
  <si>
    <t xml:space="preserve">            研究相關獎助學金845,000元   </t>
  </si>
  <si>
    <t xml:space="preserve">    (2).政府補助21,291,216元</t>
  </si>
  <si>
    <t xml:space="preserve">            教育部補助21,021,216元</t>
  </si>
  <si>
    <t xml:space="preserve">            其他機關補助270,000元</t>
  </si>
  <si>
    <t xml:space="preserve">    (三).人事費分析</t>
  </si>
  <si>
    <t>包含：</t>
  </si>
  <si>
    <t xml:space="preserve">    董事會人事費2,962,558元 </t>
  </si>
  <si>
    <t xml:space="preserve">         2.較99學年度增加41,138,333元，除薪級、保險自然晉級及調薪3%以外，各系所 </t>
  </si>
  <si>
    <t xml:space="preserve">           生師比因素及99學年度增聘12位教師，100學年度擬另增聘15位教師。</t>
  </si>
  <si>
    <r>
      <t xml:space="preserve">         3.</t>
    </r>
    <r>
      <rPr>
        <sz val="12"/>
        <rFont val="標楷體"/>
        <family val="4"/>
      </rPr>
      <t>人事費佔學費收入97.37%(1,174,851,110元/1,206,550,140元)</t>
    </r>
    <r>
      <rPr>
        <sz val="12"/>
        <color indexed="8"/>
        <rFont val="標楷體"/>
        <family val="4"/>
      </rPr>
      <t>。</t>
    </r>
    <r>
      <rPr>
        <b/>
        <sz val="14"/>
        <rFont val="標楷體"/>
        <family val="4"/>
      </rPr>
      <t xml:space="preserve"> </t>
    </r>
    <r>
      <rPr>
        <sz val="12"/>
        <color indexed="8"/>
        <rFont val="標楷體"/>
        <family val="4"/>
      </rPr>
      <t xml:space="preserve">    </t>
    </r>
  </si>
  <si>
    <r>
      <t xml:space="preserve">         4.</t>
    </r>
    <r>
      <rPr>
        <sz val="12"/>
        <rFont val="標楷體"/>
        <family val="4"/>
      </rPr>
      <t>人事費佔學雜費收入74.84% (不含電腦、語言實習費)</t>
    </r>
  </si>
  <si>
    <r>
      <t xml:space="preserve">             (1,174,851,110元/1,569,732,320元)。</t>
    </r>
    <r>
      <rPr>
        <b/>
        <sz val="14"/>
        <rFont val="標楷體"/>
        <family val="4"/>
      </rPr>
      <t xml:space="preserve"> </t>
    </r>
    <r>
      <rPr>
        <sz val="12"/>
        <rFont val="標楷體"/>
        <family val="4"/>
      </rPr>
      <t xml:space="preserve"> </t>
    </r>
  </si>
  <si>
    <r>
      <t xml:space="preserve">         5.人事費佔經常門支出41.22</t>
    </r>
    <r>
      <rPr>
        <sz val="12"/>
        <color indexed="8"/>
        <rFont val="標楷體"/>
        <family val="4"/>
      </rPr>
      <t>%(</t>
    </r>
    <r>
      <rPr>
        <sz val="12"/>
        <rFont val="標楷體"/>
        <family val="4"/>
      </rPr>
      <t>1,174,851,110元</t>
    </r>
    <r>
      <rPr>
        <sz val="12"/>
        <color indexed="8"/>
        <rFont val="標楷體"/>
        <family val="4"/>
      </rPr>
      <t>/2,849,893,646元)</t>
    </r>
  </si>
  <si>
    <r>
      <t xml:space="preserve">        </t>
    </r>
    <r>
      <rPr>
        <sz val="12"/>
        <color indexed="8"/>
        <rFont val="標楷體"/>
        <family val="4"/>
      </rPr>
      <t xml:space="preserve"> 6.人事費佔總支出34.14%(</t>
    </r>
    <r>
      <rPr>
        <sz val="12"/>
        <rFont val="標楷體"/>
        <family val="4"/>
      </rPr>
      <t>1,174,851,110元</t>
    </r>
    <r>
      <rPr>
        <sz val="12"/>
        <color indexed="8"/>
        <rFont val="標楷體"/>
        <family val="4"/>
      </rPr>
      <t>/3,441,029,973元)</t>
    </r>
  </si>
  <si>
    <r>
      <t xml:space="preserve">   </t>
    </r>
    <r>
      <rPr>
        <sz val="12"/>
        <rFont val="標楷體"/>
        <family val="4"/>
      </rPr>
      <t xml:space="preserve"> </t>
    </r>
    <r>
      <rPr>
        <b/>
        <sz val="12"/>
        <rFont val="標楷體"/>
        <family val="4"/>
      </rPr>
      <t>100學年度預算數與99學年度估計決算數比較，差異達20%以上者，其原因如下：</t>
    </r>
  </si>
  <si>
    <t xml:space="preserve">     (一).董事會支出:</t>
  </si>
  <si>
    <t xml:space="preserve">          交通費暨出席費：係因99學年度撙節支出。</t>
  </si>
  <si>
    <t xml:space="preserve">     (二).行政管理支出:  </t>
  </si>
  <si>
    <t xml:space="preserve">          維護及報廢：係因99學年度總務處支援行政單位設施維護費支出減少。</t>
  </si>
  <si>
    <t xml:space="preserve"> (三).推廣教育支出: </t>
  </si>
  <si>
    <t xml:space="preserve">          維護及報廢：係因99學年度撙節支出。</t>
  </si>
  <si>
    <t xml:space="preserve">     (四).建教合作支出:</t>
  </si>
  <si>
    <t xml:space="preserve">  折舊及攤銷：99學年度估計決算數增加係因購置儀器設備增加，以致折舊費用增加。</t>
  </si>
  <si>
    <t xml:space="preserve">     (五).其他支出:  </t>
  </si>
  <si>
    <r>
      <t xml:space="preserve">        </t>
    </r>
    <r>
      <rPr>
        <sz val="12"/>
        <rFont val="標楷體"/>
        <family val="4"/>
      </rPr>
      <t xml:space="preserve">  預備金：99學年度估計決算數減少係因未發生特殊重大事件、緊急事故所致。</t>
    </r>
  </si>
  <si>
    <t xml:space="preserve">          行政人事費328,268,193元</t>
  </si>
  <si>
    <t xml:space="preserve">          教學人事費843,620,359元</t>
  </si>
  <si>
    <t xml:space="preserve"> 二、重大差異說明：</t>
  </si>
  <si>
    <t>(二).獎助學金支出162,381,433元，不含政府補助款為122,222,594元,較教育部規定應提撥學生各項就學獎補助金額78,486,616元
     【(學費1,206,550,140+規定應提撥學生各項就學獎補助金額78,486,616元【(學費1,206,550,140+ 規定應提撥學生各項就學獎</t>
  </si>
  <si>
    <t xml:space="preserve">      補助金額78,486,616元【(學費1,206,550,140+雜費363,182,180）×5%】為高,明細如下：</t>
  </si>
  <si>
    <t xml:space="preserve">         1.人事費支出1,174,851,110元(不含教育部補助軍訓教官及護理教師薪資20,500,000元、推廣中心54,169,875元及</t>
  </si>
  <si>
    <t xml:space="preserve">  建教合作計畫216,000,000元)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</si>
</sst>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);\(#,##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3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3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2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2"/>
      <color indexed="10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b/>
      <sz val="13"/>
      <name val="標楷體"/>
      <family val="4"/>
    </font>
    <font>
      <sz val="12"/>
      <color indexed="8"/>
      <name val="標楷體"/>
      <family val="4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標楷體"/>
      <family val="4"/>
    </font>
    <font>
      <b/>
      <sz val="9"/>
      <name val="標楷體"/>
      <family val="4"/>
    </font>
    <font>
      <b/>
      <sz val="12"/>
      <color indexed="10"/>
      <name val="標楷體"/>
      <family val="4"/>
    </font>
    <font>
      <sz val="14"/>
      <color indexed="10"/>
      <name val="標楷體"/>
      <family val="4"/>
    </font>
    <font>
      <sz val="18"/>
      <color indexed="10"/>
      <name val="標楷體"/>
      <family val="4"/>
    </font>
    <font>
      <b/>
      <sz val="18"/>
      <color indexed="8"/>
      <name val="標楷體"/>
      <family val="4"/>
    </font>
    <font>
      <sz val="14"/>
      <name val="標楷體"/>
      <family val="4"/>
    </font>
    <font>
      <b/>
      <sz val="12"/>
      <name val="新細明體"/>
      <family val="1"/>
    </font>
    <font>
      <b/>
      <sz val="16"/>
      <name val="標楷體"/>
      <family val="4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176" fontId="3" fillId="0" borderId="0" xfId="16" applyNumberFormat="1" applyFont="1" applyAlignment="1">
      <alignment vertical="center"/>
    </xf>
    <xf numFmtId="176" fontId="6" fillId="0" borderId="0" xfId="15" applyNumberFormat="1" applyFont="1" applyAlignment="1">
      <alignment horizontal="center" vertical="center"/>
      <protection/>
    </xf>
    <xf numFmtId="176" fontId="6" fillId="0" borderId="0" xfId="15" applyNumberFormat="1" applyFont="1" applyAlignment="1">
      <alignment vertical="center"/>
      <protection/>
    </xf>
    <xf numFmtId="176" fontId="6" fillId="0" borderId="0" xfId="16" applyNumberFormat="1" applyFont="1" applyAlignment="1">
      <alignment vertical="center"/>
    </xf>
    <xf numFmtId="176" fontId="10" fillId="0" borderId="0" xfId="16" applyNumberFormat="1" applyFont="1" applyBorder="1" applyAlignment="1">
      <alignment horizontal="center" vertical="center"/>
    </xf>
    <xf numFmtId="176" fontId="6" fillId="0" borderId="0" xfId="16" applyNumberFormat="1" applyFont="1" applyBorder="1" applyAlignment="1">
      <alignment horizontal="center" vertical="center"/>
    </xf>
    <xf numFmtId="176" fontId="6" fillId="0" borderId="0" xfId="16" applyNumberFormat="1" applyFont="1" applyBorder="1" applyAlignment="1">
      <alignment horizontal="right" vertical="center"/>
    </xf>
    <xf numFmtId="176" fontId="6" fillId="0" borderId="1" xfId="16" applyNumberFormat="1" applyFont="1" applyBorder="1" applyAlignment="1">
      <alignment horizontal="center" vertical="center"/>
    </xf>
    <xf numFmtId="176" fontId="6" fillId="0" borderId="2" xfId="16" applyNumberFormat="1" applyFont="1" applyBorder="1" applyAlignment="1">
      <alignment horizontal="center" vertical="center"/>
    </xf>
    <xf numFmtId="0" fontId="17" fillId="0" borderId="3" xfId="15" applyFont="1" applyBorder="1">
      <alignment/>
      <protection/>
    </xf>
    <xf numFmtId="0" fontId="18" fillId="0" borderId="3" xfId="15" applyFont="1" applyBorder="1">
      <alignment/>
      <protection/>
    </xf>
    <xf numFmtId="176" fontId="22" fillId="0" borderId="4" xfId="15" applyNumberFormat="1" applyFont="1" applyBorder="1" applyAlignment="1">
      <alignment vertical="center"/>
      <protection/>
    </xf>
    <xf numFmtId="176" fontId="6" fillId="0" borderId="5" xfId="15" applyNumberFormat="1" applyFont="1" applyBorder="1" applyAlignment="1">
      <alignment horizontal="center" vertical="center"/>
      <protection/>
    </xf>
    <xf numFmtId="176" fontId="14" fillId="0" borderId="5" xfId="15" applyNumberFormat="1" applyFont="1" applyBorder="1" applyAlignment="1">
      <alignment vertical="center"/>
      <protection/>
    </xf>
    <xf numFmtId="0" fontId="0" fillId="0" borderId="5" xfId="0" applyBorder="1" applyAlignment="1">
      <alignment vertical="center"/>
    </xf>
    <xf numFmtId="49" fontId="6" fillId="0" borderId="6" xfId="15" applyNumberFormat="1" applyFont="1" applyBorder="1" applyAlignment="1">
      <alignment horizontal="center" vertical="center"/>
      <protection/>
    </xf>
    <xf numFmtId="49" fontId="6" fillId="0" borderId="6" xfId="15" applyNumberFormat="1" applyFont="1" applyBorder="1" applyAlignment="1">
      <alignment horizontal="left" vertical="center"/>
      <protection/>
    </xf>
    <xf numFmtId="177" fontId="16" fillId="0" borderId="6" xfId="15" applyNumberFormat="1" applyFont="1" applyBorder="1" applyAlignment="1">
      <alignment vertical="center"/>
      <protection/>
    </xf>
    <xf numFmtId="176" fontId="6" fillId="0" borderId="6" xfId="15" applyNumberFormat="1" applyFont="1" applyBorder="1" applyAlignment="1">
      <alignment vertical="center"/>
      <protection/>
    </xf>
    <xf numFmtId="0" fontId="9" fillId="0" borderId="0" xfId="15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6" fillId="0" borderId="0" xfId="15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49" fontId="6" fillId="0" borderId="2" xfId="15" applyNumberFormat="1" applyFont="1" applyBorder="1" applyAlignment="1">
      <alignment horizontal="center" vertical="center"/>
      <protection/>
    </xf>
    <xf numFmtId="176" fontId="6" fillId="0" borderId="2" xfId="15" applyNumberFormat="1" applyFont="1" applyBorder="1" applyAlignment="1">
      <alignment vertical="center"/>
      <protection/>
    </xf>
    <xf numFmtId="176" fontId="16" fillId="0" borderId="6" xfId="16" applyNumberFormat="1" applyFont="1" applyBorder="1" applyAlignment="1">
      <alignment horizontal="right" vertical="center"/>
    </xf>
    <xf numFmtId="176" fontId="16" fillId="0" borderId="2" xfId="16" applyNumberFormat="1" applyFont="1" applyBorder="1" applyAlignment="1">
      <alignment horizontal="right" vertical="center"/>
    </xf>
    <xf numFmtId="176" fontId="10" fillId="0" borderId="1" xfId="16" applyNumberFormat="1" applyFont="1" applyBorder="1" applyAlignment="1">
      <alignment horizontal="center" vertical="center"/>
    </xf>
    <xf numFmtId="176" fontId="10" fillId="0" borderId="2" xfId="16" applyNumberFormat="1" applyFont="1" applyBorder="1" applyAlignment="1">
      <alignment horizontal="center" vertical="center"/>
    </xf>
    <xf numFmtId="176" fontId="10" fillId="0" borderId="6" xfId="16" applyNumberFormat="1" applyFont="1" applyBorder="1" applyAlignment="1">
      <alignment horizontal="right" vertical="center"/>
    </xf>
    <xf numFmtId="176" fontId="10" fillId="0" borderId="2" xfId="16" applyNumberFormat="1" applyFont="1" applyBorder="1" applyAlignment="1">
      <alignment horizontal="right" vertical="center"/>
    </xf>
    <xf numFmtId="176" fontId="10" fillId="2" borderId="6" xfId="16" applyNumberFormat="1" applyFont="1" applyFill="1" applyBorder="1" applyAlignment="1">
      <alignment horizontal="right" vertical="center"/>
    </xf>
    <xf numFmtId="176" fontId="10" fillId="2" borderId="2" xfId="16" applyNumberFormat="1" applyFont="1" applyFill="1" applyBorder="1" applyAlignment="1">
      <alignment horizontal="right" vertical="center"/>
    </xf>
    <xf numFmtId="176" fontId="23" fillId="0" borderId="5" xfId="16" applyNumberFormat="1" applyFont="1" applyBorder="1" applyAlignment="1">
      <alignment horizontal="right" vertical="center"/>
    </xf>
    <xf numFmtId="10" fontId="6" fillId="0" borderId="2" xfId="19" applyNumberFormat="1" applyFont="1" applyBorder="1" applyAlignment="1">
      <alignment horizontal="right" vertical="center"/>
    </xf>
    <xf numFmtId="10" fontId="6" fillId="0" borderId="6" xfId="19" applyNumberFormat="1" applyFont="1" applyBorder="1" applyAlignment="1">
      <alignment horizontal="right" vertical="center"/>
    </xf>
    <xf numFmtId="0" fontId="17" fillId="0" borderId="3" xfId="15" applyFont="1" applyBorder="1" applyAlignment="1">
      <alignment vertical="center"/>
      <protection/>
    </xf>
    <xf numFmtId="0" fontId="19" fillId="0" borderId="3" xfId="15" applyFont="1" applyBorder="1">
      <alignment/>
      <protection/>
    </xf>
    <xf numFmtId="176" fontId="10" fillId="0" borderId="1" xfId="15" applyNumberFormat="1" applyFont="1" applyBorder="1" applyAlignment="1">
      <alignment horizontal="center" vertical="center"/>
      <protection/>
    </xf>
    <xf numFmtId="0" fontId="20" fillId="0" borderId="3" xfId="15" applyFont="1" applyBorder="1" applyAlignment="1">
      <alignment vertical="center"/>
      <protection/>
    </xf>
    <xf numFmtId="0" fontId="11" fillId="0" borderId="3" xfId="15" applyFont="1" applyBorder="1">
      <alignment/>
      <protection/>
    </xf>
    <xf numFmtId="3" fontId="21" fillId="0" borderId="3" xfId="15" applyNumberFormat="1" applyFont="1" applyBorder="1" applyAlignment="1">
      <alignment horizontal="left" vertical="center"/>
      <protection/>
    </xf>
    <xf numFmtId="3" fontId="21" fillId="0" borderId="7" xfId="15" applyNumberFormat="1" applyFont="1" applyBorder="1" applyAlignment="1">
      <alignment horizontal="left" vertical="center"/>
      <protection/>
    </xf>
    <xf numFmtId="10" fontId="6" fillId="0" borderId="6" xfId="19" applyNumberFormat="1" applyFont="1" applyBorder="1" applyAlignment="1" quotePrefix="1">
      <alignment horizontal="right" vertical="center"/>
    </xf>
    <xf numFmtId="10" fontId="14" fillId="0" borderId="6" xfId="19" applyNumberFormat="1" applyFont="1" applyBorder="1" applyAlignment="1">
      <alignment horizontal="right" vertical="center"/>
    </xf>
    <xf numFmtId="10" fontId="14" fillId="0" borderId="5" xfId="19" applyNumberFormat="1" applyFont="1" applyBorder="1" applyAlignment="1">
      <alignment horizontal="right" vertical="center"/>
    </xf>
    <xf numFmtId="0" fontId="12" fillId="0" borderId="5" xfId="15" applyFont="1" applyBorder="1" applyAlignment="1">
      <alignment horizontal="center" vertical="center"/>
      <protection/>
    </xf>
    <xf numFmtId="176" fontId="6" fillId="0" borderId="8" xfId="15" applyNumberFormat="1" applyFont="1" applyBorder="1" applyAlignment="1">
      <alignment horizontal="center" vertical="center"/>
      <protection/>
    </xf>
    <xf numFmtId="176" fontId="10" fillId="0" borderId="2" xfId="15" applyNumberFormat="1" applyFont="1" applyBorder="1" applyAlignment="1">
      <alignment horizontal="center" vertical="center"/>
      <protection/>
    </xf>
    <xf numFmtId="176" fontId="3" fillId="0" borderId="6" xfId="15" applyNumberFormat="1" applyFont="1" applyBorder="1" applyAlignment="1">
      <alignment vertical="center"/>
      <protection/>
    </xf>
    <xf numFmtId="176" fontId="3" fillId="0" borderId="2" xfId="15" applyNumberFormat="1" applyFont="1" applyBorder="1" applyAlignment="1">
      <alignment vertical="center"/>
      <protection/>
    </xf>
    <xf numFmtId="0" fontId="18" fillId="0" borderId="7" xfId="15" applyFont="1" applyBorder="1">
      <alignment/>
      <protection/>
    </xf>
    <xf numFmtId="176" fontId="24" fillId="0" borderId="0" xfId="16" applyNumberFormat="1" applyFont="1" applyBorder="1" applyAlignment="1">
      <alignment horizontal="center" vertical="center"/>
    </xf>
    <xf numFmtId="176" fontId="25" fillId="0" borderId="0" xfId="16" applyNumberFormat="1" applyFont="1" applyBorder="1" applyAlignment="1">
      <alignment horizontal="center" vertical="center"/>
    </xf>
    <xf numFmtId="176" fontId="27" fillId="0" borderId="0" xfId="16" applyNumberFormat="1" applyFont="1" applyBorder="1" applyAlignment="1">
      <alignment horizontal="center" vertical="center"/>
    </xf>
    <xf numFmtId="49" fontId="14" fillId="0" borderId="5" xfId="15" applyNumberFormat="1" applyFont="1" applyBorder="1" applyAlignment="1">
      <alignment horizontal="left" vertical="center"/>
      <protection/>
    </xf>
    <xf numFmtId="176" fontId="15" fillId="0" borderId="8" xfId="15" applyNumberFormat="1" applyFont="1" applyBorder="1" applyAlignment="1">
      <alignment vertical="center"/>
      <protection/>
    </xf>
    <xf numFmtId="176" fontId="13" fillId="0" borderId="8" xfId="16" applyNumberFormat="1" applyFont="1" applyBorder="1" applyAlignment="1">
      <alignment horizontal="right" vertical="center"/>
    </xf>
    <xf numFmtId="177" fontId="13" fillId="0" borderId="5" xfId="15" applyNumberFormat="1" applyFont="1" applyBorder="1" applyAlignment="1">
      <alignment vertical="center"/>
      <protection/>
    </xf>
    <xf numFmtId="0" fontId="18" fillId="0" borderId="1" xfId="15" applyFont="1" applyBorder="1">
      <alignment/>
      <protection/>
    </xf>
    <xf numFmtId="176" fontId="10" fillId="0" borderId="0" xfId="16" applyNumberFormat="1" applyFont="1" applyBorder="1" applyAlignment="1">
      <alignment horizontal="right" vertical="center"/>
    </xf>
    <xf numFmtId="49" fontId="6" fillId="0" borderId="0" xfId="15" applyNumberFormat="1" applyFont="1" applyBorder="1" applyAlignment="1">
      <alignment horizontal="center" vertical="center"/>
      <protection/>
    </xf>
    <xf numFmtId="176" fontId="3" fillId="0" borderId="0" xfId="15" applyNumberFormat="1" applyFont="1" applyBorder="1" applyAlignment="1">
      <alignment vertical="center"/>
      <protection/>
    </xf>
    <xf numFmtId="176" fontId="16" fillId="0" borderId="0" xfId="16" applyNumberFormat="1" applyFont="1" applyBorder="1" applyAlignment="1">
      <alignment horizontal="right" vertical="center"/>
    </xf>
    <xf numFmtId="176" fontId="6" fillId="0" borderId="0" xfId="15" applyNumberFormat="1" applyFont="1" applyBorder="1" applyAlignment="1">
      <alignment vertical="center"/>
      <protection/>
    </xf>
    <xf numFmtId="10" fontId="6" fillId="0" borderId="0" xfId="19" applyNumberFormat="1" applyFont="1" applyBorder="1" applyAlignment="1">
      <alignment horizontal="right" vertical="center"/>
    </xf>
    <xf numFmtId="0" fontId="18" fillId="0" borderId="0" xfId="15" applyFont="1" applyBorder="1">
      <alignment/>
      <protection/>
    </xf>
    <xf numFmtId="176" fontId="29" fillId="0" borderId="0" xfId="16" applyNumberFormat="1" applyFont="1" applyBorder="1" applyAlignment="1">
      <alignment horizontal="center" vertical="center"/>
    </xf>
    <xf numFmtId="176" fontId="15" fillId="0" borderId="5" xfId="15" applyNumberFormat="1" applyFont="1" applyBorder="1" applyAlignment="1">
      <alignment vertical="center"/>
      <protection/>
    </xf>
    <xf numFmtId="176" fontId="13" fillId="0" borderId="5" xfId="16" applyNumberFormat="1" applyFont="1" applyBorder="1" applyAlignment="1">
      <alignment horizontal="right" vertical="center"/>
    </xf>
    <xf numFmtId="10" fontId="6" fillId="0" borderId="5" xfId="19" applyNumberFormat="1" applyFont="1" applyBorder="1" applyAlignment="1">
      <alignment horizontal="right" vertical="center"/>
    </xf>
    <xf numFmtId="10" fontId="10" fillId="0" borderId="6" xfId="19" applyNumberFormat="1" applyFont="1" applyBorder="1" applyAlignment="1">
      <alignment horizontal="right" vertical="center"/>
    </xf>
    <xf numFmtId="177" fontId="6" fillId="0" borderId="6" xfId="15" applyNumberFormat="1" applyFont="1" applyBorder="1" applyAlignment="1">
      <alignment vertical="center"/>
      <protection/>
    </xf>
    <xf numFmtId="177" fontId="14" fillId="0" borderId="5" xfId="15" applyNumberFormat="1" applyFont="1" applyBorder="1" applyAlignment="1">
      <alignment vertical="center"/>
      <protection/>
    </xf>
    <xf numFmtId="177" fontId="14" fillId="0" borderId="6" xfId="15" applyNumberFormat="1" applyFont="1" applyBorder="1" applyAlignment="1">
      <alignment vertical="center"/>
      <protection/>
    </xf>
    <xf numFmtId="177" fontId="6" fillId="0" borderId="2" xfId="15" applyNumberFormat="1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6" fontId="16" fillId="0" borderId="0" xfId="16" applyNumberFormat="1" applyFont="1" applyBorder="1" applyAlignment="1">
      <alignment horizontal="center" vertical="center"/>
    </xf>
    <xf numFmtId="0" fontId="6" fillId="0" borderId="3" xfId="15" applyFont="1" applyBorder="1">
      <alignment/>
      <protection/>
    </xf>
    <xf numFmtId="176" fontId="6" fillId="0" borderId="0" xfId="16" applyNumberFormat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indent="5"/>
    </xf>
    <xf numFmtId="0" fontId="16" fillId="0" borderId="0" xfId="0" applyFont="1" applyAlignment="1">
      <alignment horizontal="left" vertical="center" indent="2"/>
    </xf>
    <xf numFmtId="0" fontId="1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176" fontId="7" fillId="0" borderId="0" xfId="16" applyNumberFormat="1" applyFont="1" applyBorder="1" applyAlignment="1">
      <alignment horizontal="center" vertical="center"/>
    </xf>
    <xf numFmtId="176" fontId="8" fillId="0" borderId="0" xfId="16" applyNumberFormat="1" applyFont="1" applyBorder="1" applyAlignment="1">
      <alignment horizontal="center" vertical="center"/>
    </xf>
    <xf numFmtId="176" fontId="9" fillId="0" borderId="0" xfId="16" applyNumberFormat="1" applyFont="1" applyBorder="1" applyAlignment="1">
      <alignment horizontal="center" vertical="center"/>
    </xf>
    <xf numFmtId="176" fontId="6" fillId="0" borderId="9" xfId="15" applyNumberFormat="1" applyFont="1" applyBorder="1" applyAlignment="1">
      <alignment horizontal="center" vertical="center"/>
      <protection/>
    </xf>
    <xf numFmtId="176" fontId="6" fillId="0" borderId="10" xfId="15" applyNumberFormat="1" applyFont="1" applyBorder="1" applyAlignment="1">
      <alignment horizontal="center" vertical="center"/>
      <protection/>
    </xf>
    <xf numFmtId="176" fontId="11" fillId="0" borderId="9" xfId="15" applyNumberFormat="1" applyFont="1" applyBorder="1" applyAlignment="1">
      <alignment horizontal="center" vertical="center"/>
      <protection/>
    </xf>
    <xf numFmtId="176" fontId="11" fillId="0" borderId="11" xfId="15" applyNumberFormat="1" applyFont="1" applyBorder="1" applyAlignment="1">
      <alignment horizontal="center" vertical="center"/>
      <protection/>
    </xf>
    <xf numFmtId="176" fontId="6" fillId="0" borderId="12" xfId="15" applyNumberFormat="1" applyFont="1" applyBorder="1" applyAlignment="1">
      <alignment horizontal="center" vertical="center"/>
      <protection/>
    </xf>
    <xf numFmtId="176" fontId="6" fillId="0" borderId="7" xfId="15" applyNumberFormat="1" applyFont="1" applyBorder="1" applyAlignment="1">
      <alignment horizontal="center" vertical="center"/>
      <protection/>
    </xf>
    <xf numFmtId="176" fontId="7" fillId="0" borderId="0" xfId="15" applyNumberFormat="1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2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6">
      <selection activeCell="A44" sqref="A44"/>
    </sheetView>
  </sheetViews>
  <sheetFormatPr defaultColWidth="9.00390625" defaultRowHeight="16.5"/>
  <cols>
    <col min="1" max="1" width="20.125" style="0" customWidth="1"/>
    <col min="2" max="2" width="9.375" style="0" customWidth="1"/>
    <col min="3" max="3" width="22.625" style="0" customWidth="1"/>
    <col min="4" max="4" width="22.125" style="0" customWidth="1"/>
    <col min="5" max="5" width="21.875" style="0" customWidth="1"/>
    <col min="6" max="6" width="20.375" style="0" customWidth="1"/>
    <col min="7" max="7" width="12.25390625" style="0" customWidth="1"/>
    <col min="8" max="8" width="37.00390625" style="0" customWidth="1"/>
  </cols>
  <sheetData>
    <row r="1" spans="1:8" ht="17.25" hidden="1">
      <c r="A1" s="1" t="s">
        <v>0</v>
      </c>
      <c r="B1" s="2"/>
      <c r="C1" s="3"/>
      <c r="D1" s="3"/>
      <c r="E1" s="4"/>
      <c r="F1" s="3"/>
      <c r="G1" s="3"/>
      <c r="H1" s="3"/>
    </row>
    <row r="2" spans="1:8" ht="30" hidden="1">
      <c r="A2" s="92" t="s">
        <v>1</v>
      </c>
      <c r="B2" s="92"/>
      <c r="C2" s="92"/>
      <c r="D2" s="92"/>
      <c r="E2" s="92"/>
      <c r="F2" s="92"/>
      <c r="G2" s="92"/>
      <c r="H2" s="92"/>
    </row>
    <row r="3" spans="1:8" ht="25.5" hidden="1">
      <c r="A3" s="93" t="s">
        <v>2</v>
      </c>
      <c r="B3" s="93"/>
      <c r="C3" s="93"/>
      <c r="D3" s="93"/>
      <c r="E3" s="93"/>
      <c r="F3" s="93"/>
      <c r="G3" s="93"/>
      <c r="H3" s="93"/>
    </row>
    <row r="4" spans="1:8" ht="19.5" hidden="1">
      <c r="A4" s="94" t="s">
        <v>69</v>
      </c>
      <c r="B4" s="94"/>
      <c r="C4" s="94"/>
      <c r="D4" s="94"/>
      <c r="E4" s="94"/>
      <c r="F4" s="94"/>
      <c r="G4" s="94"/>
      <c r="H4" s="94"/>
    </row>
    <row r="5" spans="1:8" ht="17.25" hidden="1" thickBot="1">
      <c r="A5" s="5"/>
      <c r="B5" s="6"/>
      <c r="C5" s="6"/>
      <c r="D5" s="6"/>
      <c r="E5" s="5"/>
      <c r="F5" s="6"/>
      <c r="G5" s="6"/>
      <c r="H5" s="7" t="s">
        <v>3</v>
      </c>
    </row>
    <row r="6" spans="2:8" ht="16.5">
      <c r="B6" s="6"/>
      <c r="C6" s="6"/>
      <c r="D6" s="6"/>
      <c r="E6" s="5"/>
      <c r="F6" s="6"/>
      <c r="G6" s="6"/>
      <c r="H6" s="7"/>
    </row>
    <row r="7" spans="1:8" ht="27.75" customHeight="1">
      <c r="A7" s="101" t="s">
        <v>78</v>
      </c>
      <c r="B7" s="101"/>
      <c r="C7" s="101"/>
      <c r="D7" s="101"/>
      <c r="E7" s="101"/>
      <c r="F7" s="101"/>
      <c r="G7" s="101"/>
      <c r="H7" s="101"/>
    </row>
    <row r="8" spans="1:8" ht="25.5">
      <c r="A8" s="54" t="s">
        <v>95</v>
      </c>
      <c r="B8" s="6"/>
      <c r="C8" s="6"/>
      <c r="D8" s="6"/>
      <c r="E8" s="5"/>
      <c r="F8" s="6"/>
      <c r="G8" s="6"/>
      <c r="H8" s="7"/>
    </row>
    <row r="9" spans="1:8" ht="21">
      <c r="A9" s="5"/>
      <c r="B9" s="6"/>
      <c r="C9" s="55"/>
      <c r="D9" s="68" t="s">
        <v>91</v>
      </c>
      <c r="E9" s="53"/>
      <c r="F9" s="6"/>
      <c r="G9" s="6"/>
      <c r="H9" s="80" t="s">
        <v>94</v>
      </c>
    </row>
    <row r="10" spans="1:8" ht="17.25" thickBot="1">
      <c r="A10" s="5"/>
      <c r="B10" s="6"/>
      <c r="C10" s="6"/>
      <c r="D10" s="6"/>
      <c r="E10" s="5"/>
      <c r="F10" s="6"/>
      <c r="G10" s="6" t="s">
        <v>77</v>
      </c>
      <c r="H10" s="80" t="s">
        <v>92</v>
      </c>
    </row>
    <row r="11" spans="1:8" ht="22.5" customHeight="1" thickBot="1">
      <c r="A11" s="28" t="s">
        <v>80</v>
      </c>
      <c r="B11" s="95" t="s">
        <v>4</v>
      </c>
      <c r="C11" s="96"/>
      <c r="D11" s="39" t="s">
        <v>81</v>
      </c>
      <c r="E11" s="8" t="s">
        <v>90</v>
      </c>
      <c r="F11" s="97" t="s">
        <v>82</v>
      </c>
      <c r="G11" s="98"/>
      <c r="H11" s="99" t="s">
        <v>5</v>
      </c>
    </row>
    <row r="12" spans="1:8" ht="24.75" customHeight="1" thickBot="1">
      <c r="A12" s="29" t="s">
        <v>6</v>
      </c>
      <c r="B12" s="13" t="s">
        <v>7</v>
      </c>
      <c r="C12" s="48" t="s">
        <v>8</v>
      </c>
      <c r="D12" s="49" t="s">
        <v>74</v>
      </c>
      <c r="E12" s="9" t="s">
        <v>76</v>
      </c>
      <c r="F12" s="47" t="s">
        <v>83</v>
      </c>
      <c r="G12" s="13" t="s">
        <v>9</v>
      </c>
      <c r="H12" s="100"/>
    </row>
    <row r="13" spans="1:8" ht="26.25" customHeight="1" thickBot="1">
      <c r="A13" s="34">
        <f>SUM(A14:A19)</f>
        <v>4513204</v>
      </c>
      <c r="B13" s="56">
        <v>5110</v>
      </c>
      <c r="C13" s="69" t="s">
        <v>10</v>
      </c>
      <c r="D13" s="34">
        <f>SUM(D14:D19)</f>
        <v>5000000</v>
      </c>
      <c r="E13" s="70">
        <f>SUM(E14:E19)</f>
        <v>4593269</v>
      </c>
      <c r="F13" s="14">
        <f>D13-E13</f>
        <v>406731</v>
      </c>
      <c r="G13" s="46">
        <f>F13/E13</f>
        <v>0.08854935341256957</v>
      </c>
      <c r="H13" s="79" t="s">
        <v>89</v>
      </c>
    </row>
    <row r="14" spans="1:8" ht="17.25">
      <c r="A14" s="30">
        <v>2741862</v>
      </c>
      <c r="B14" s="16" t="s">
        <v>11</v>
      </c>
      <c r="C14" s="50" t="s">
        <v>12</v>
      </c>
      <c r="D14" s="30">
        <v>2962558</v>
      </c>
      <c r="E14" s="26">
        <v>2937500</v>
      </c>
      <c r="F14" s="18">
        <f aca="true" t="shared" si="0" ref="F14:F59">D14-E14</f>
        <v>25058</v>
      </c>
      <c r="G14" s="36">
        <f aca="true" t="shared" si="1" ref="G14:G61">F14/E14</f>
        <v>0.008530382978723404</v>
      </c>
      <c r="H14" s="10"/>
    </row>
    <row r="15" spans="1:8" ht="17.25">
      <c r="A15" s="30">
        <v>787230</v>
      </c>
      <c r="B15" s="16" t="s">
        <v>13</v>
      </c>
      <c r="C15" s="50" t="s">
        <v>14</v>
      </c>
      <c r="D15" s="30">
        <v>714597</v>
      </c>
      <c r="E15" s="26">
        <v>602550</v>
      </c>
      <c r="F15" s="19">
        <f t="shared" si="0"/>
        <v>112047</v>
      </c>
      <c r="G15" s="36">
        <f t="shared" si="1"/>
        <v>0.1859546925566343</v>
      </c>
      <c r="H15" s="10"/>
    </row>
    <row r="16" spans="1:8" ht="17.25">
      <c r="A16" s="30">
        <v>20000</v>
      </c>
      <c r="B16" s="16" t="s">
        <v>47</v>
      </c>
      <c r="C16" s="50" t="s">
        <v>48</v>
      </c>
      <c r="D16" s="30">
        <v>35677</v>
      </c>
      <c r="E16" s="26">
        <v>0</v>
      </c>
      <c r="F16" s="19">
        <f>D16-E16</f>
        <v>35677</v>
      </c>
      <c r="G16" s="44" t="s">
        <v>46</v>
      </c>
      <c r="H16" s="10"/>
    </row>
    <row r="17" spans="1:8" ht="17.25">
      <c r="A17" s="30">
        <v>0</v>
      </c>
      <c r="B17" s="16" t="s">
        <v>49</v>
      </c>
      <c r="C17" s="50" t="s">
        <v>50</v>
      </c>
      <c r="D17" s="30">
        <v>0</v>
      </c>
      <c r="E17" s="26">
        <v>0</v>
      </c>
      <c r="F17" s="19">
        <f>D17-E17</f>
        <v>0</v>
      </c>
      <c r="G17" s="44" t="s">
        <v>46</v>
      </c>
      <c r="H17" s="10"/>
    </row>
    <row r="18" spans="1:8" ht="17.25">
      <c r="A18" s="30">
        <v>697000</v>
      </c>
      <c r="B18" s="16" t="s">
        <v>15</v>
      </c>
      <c r="C18" s="50" t="s">
        <v>70</v>
      </c>
      <c r="D18" s="30">
        <v>1200000</v>
      </c>
      <c r="E18" s="26">
        <v>971500</v>
      </c>
      <c r="F18" s="19">
        <f t="shared" si="0"/>
        <v>228500</v>
      </c>
      <c r="G18" s="72">
        <f t="shared" si="1"/>
        <v>0.23520329387545033</v>
      </c>
      <c r="H18" s="10"/>
    </row>
    <row r="19" spans="1:8" ht="18" thickBot="1">
      <c r="A19" s="30">
        <v>267112</v>
      </c>
      <c r="B19" s="16" t="s">
        <v>51</v>
      </c>
      <c r="C19" s="50" t="s">
        <v>52</v>
      </c>
      <c r="D19" s="30">
        <v>87168</v>
      </c>
      <c r="E19" s="26">
        <v>81719</v>
      </c>
      <c r="F19" s="19">
        <f>D19-E19</f>
        <v>5449</v>
      </c>
      <c r="G19" s="36">
        <f t="shared" si="1"/>
        <v>0.06667971952667066</v>
      </c>
      <c r="H19" s="10"/>
    </row>
    <row r="20" spans="1:8" ht="23.25" customHeight="1" thickBot="1">
      <c r="A20" s="34">
        <f>SUM(A21:A25)</f>
        <v>372462486</v>
      </c>
      <c r="B20" s="56">
        <v>5120</v>
      </c>
      <c r="C20" s="69" t="s">
        <v>16</v>
      </c>
      <c r="D20" s="34">
        <f>SUM(D21:D25)</f>
        <v>444884014</v>
      </c>
      <c r="E20" s="70">
        <f>SUM(E21:E25)</f>
        <v>384534800</v>
      </c>
      <c r="F20" s="14">
        <f t="shared" si="0"/>
        <v>60349214</v>
      </c>
      <c r="G20" s="46">
        <f t="shared" si="1"/>
        <v>0.1569408386445128</v>
      </c>
      <c r="H20" s="10"/>
    </row>
    <row r="21" spans="1:8" ht="17.25">
      <c r="A21" s="30">
        <v>282335117</v>
      </c>
      <c r="B21" s="16" t="s">
        <v>17</v>
      </c>
      <c r="C21" s="50" t="s">
        <v>18</v>
      </c>
      <c r="D21" s="30">
        <v>328268193</v>
      </c>
      <c r="E21" s="26">
        <v>286678000</v>
      </c>
      <c r="F21" s="19">
        <f t="shared" si="0"/>
        <v>41590193</v>
      </c>
      <c r="G21" s="36">
        <f t="shared" si="1"/>
        <v>0.14507633302869422</v>
      </c>
      <c r="H21" s="10"/>
    </row>
    <row r="22" spans="1:8" ht="17.25">
      <c r="A22" s="30">
        <v>40595397</v>
      </c>
      <c r="B22" s="16" t="s">
        <v>19</v>
      </c>
      <c r="C22" s="50" t="s">
        <v>20</v>
      </c>
      <c r="D22" s="30">
        <v>53109584</v>
      </c>
      <c r="E22" s="26">
        <v>44650000</v>
      </c>
      <c r="F22" s="19">
        <f t="shared" si="0"/>
        <v>8459584</v>
      </c>
      <c r="G22" s="36">
        <f t="shared" si="1"/>
        <v>0.1894643673012318</v>
      </c>
      <c r="H22" s="10"/>
    </row>
    <row r="23" spans="1:8" ht="17.25">
      <c r="A23" s="30">
        <v>4865967</v>
      </c>
      <c r="B23" s="16" t="s">
        <v>21</v>
      </c>
      <c r="C23" s="50" t="s">
        <v>22</v>
      </c>
      <c r="D23" s="30">
        <v>13284970</v>
      </c>
      <c r="E23" s="26">
        <v>3952600</v>
      </c>
      <c r="F23" s="18">
        <f t="shared" si="0"/>
        <v>9332370</v>
      </c>
      <c r="G23" s="36">
        <f t="shared" si="1"/>
        <v>2.3610711936446895</v>
      </c>
      <c r="H23" s="10"/>
    </row>
    <row r="24" spans="1:8" ht="17.25">
      <c r="A24" s="30">
        <v>29844029</v>
      </c>
      <c r="B24" s="16" t="s">
        <v>23</v>
      </c>
      <c r="C24" s="50" t="s">
        <v>24</v>
      </c>
      <c r="D24" s="30">
        <v>35518125</v>
      </c>
      <c r="E24" s="26">
        <v>34425000</v>
      </c>
      <c r="F24" s="19">
        <f t="shared" si="0"/>
        <v>1093125</v>
      </c>
      <c r="G24" s="36">
        <f t="shared" si="1"/>
        <v>0.03175381263616558</v>
      </c>
      <c r="H24" s="10"/>
    </row>
    <row r="25" spans="1:8" ht="18" thickBot="1">
      <c r="A25" s="30">
        <v>14821976</v>
      </c>
      <c r="B25" s="16" t="s">
        <v>53</v>
      </c>
      <c r="C25" s="50" t="s">
        <v>52</v>
      </c>
      <c r="D25" s="30">
        <v>14703142</v>
      </c>
      <c r="E25" s="26">
        <v>14829200</v>
      </c>
      <c r="F25" s="19">
        <f t="shared" si="0"/>
        <v>-126058</v>
      </c>
      <c r="G25" s="36">
        <f t="shared" si="1"/>
        <v>-0.008500660858306584</v>
      </c>
      <c r="H25" s="10"/>
    </row>
    <row r="26" spans="1:8" ht="27" customHeight="1" thickBot="1">
      <c r="A26" s="34">
        <f>SUM(A27:A31)</f>
        <v>1709389615</v>
      </c>
      <c r="B26" s="56">
        <v>5130</v>
      </c>
      <c r="C26" s="69" t="s">
        <v>25</v>
      </c>
      <c r="D26" s="34">
        <f>SUM(D27:D31)</f>
        <v>1676520534</v>
      </c>
      <c r="E26" s="70">
        <f>SUM(E27:E31)</f>
        <v>1592831000</v>
      </c>
      <c r="F26" s="14">
        <f t="shared" si="0"/>
        <v>83689534</v>
      </c>
      <c r="G26" s="46">
        <f t="shared" si="1"/>
        <v>0.05254137695712854</v>
      </c>
      <c r="H26" s="10"/>
    </row>
    <row r="27" spans="1:8" ht="17.25">
      <c r="A27" s="30">
        <v>763310961</v>
      </c>
      <c r="B27" s="16" t="s">
        <v>26</v>
      </c>
      <c r="C27" s="50" t="s">
        <v>27</v>
      </c>
      <c r="D27" s="30">
        <v>864120359</v>
      </c>
      <c r="E27" s="26">
        <v>769825000</v>
      </c>
      <c r="F27" s="19">
        <f t="shared" si="0"/>
        <v>94295359</v>
      </c>
      <c r="G27" s="36">
        <f t="shared" si="1"/>
        <v>0.12248934368200565</v>
      </c>
      <c r="H27" s="10"/>
    </row>
    <row r="28" spans="1:8" ht="17.25">
      <c r="A28" s="30">
        <v>626670523</v>
      </c>
      <c r="B28" s="16" t="s">
        <v>28</v>
      </c>
      <c r="C28" s="50" t="s">
        <v>29</v>
      </c>
      <c r="D28" s="30">
        <v>486564289</v>
      </c>
      <c r="E28" s="26">
        <v>511672000</v>
      </c>
      <c r="F28" s="19">
        <f t="shared" si="0"/>
        <v>-25107711</v>
      </c>
      <c r="G28" s="36">
        <f t="shared" si="1"/>
        <v>-0.049069933473006144</v>
      </c>
      <c r="H28" s="10"/>
    </row>
    <row r="29" spans="1:8" ht="17.25">
      <c r="A29" s="30">
        <v>92035390</v>
      </c>
      <c r="B29" s="16" t="s">
        <v>30</v>
      </c>
      <c r="C29" s="50" t="s">
        <v>22</v>
      </c>
      <c r="D29" s="30">
        <v>89779813</v>
      </c>
      <c r="E29" s="26">
        <v>82600000</v>
      </c>
      <c r="F29" s="19">
        <f t="shared" si="0"/>
        <v>7179813</v>
      </c>
      <c r="G29" s="36">
        <f t="shared" si="1"/>
        <v>0.08692267554479419</v>
      </c>
      <c r="H29" s="10"/>
    </row>
    <row r="30" spans="1:8" ht="17.25">
      <c r="A30" s="30">
        <v>23589907</v>
      </c>
      <c r="B30" s="16" t="s">
        <v>31</v>
      </c>
      <c r="C30" s="50" t="s">
        <v>24</v>
      </c>
      <c r="D30" s="30">
        <v>32094199</v>
      </c>
      <c r="E30" s="26">
        <v>28856000</v>
      </c>
      <c r="F30" s="18">
        <f t="shared" si="0"/>
        <v>3238199</v>
      </c>
      <c r="G30" s="36">
        <f t="shared" si="1"/>
        <v>0.11221926115885777</v>
      </c>
      <c r="H30" s="10"/>
    </row>
    <row r="31" spans="1:8" ht="18" thickBot="1">
      <c r="A31" s="30">
        <v>203782834</v>
      </c>
      <c r="B31" s="16" t="s">
        <v>54</v>
      </c>
      <c r="C31" s="50" t="s">
        <v>52</v>
      </c>
      <c r="D31" s="30">
        <v>203961874</v>
      </c>
      <c r="E31" s="26">
        <v>199878000</v>
      </c>
      <c r="F31" s="19">
        <f>D31-E31</f>
        <v>4083874</v>
      </c>
      <c r="G31" s="36">
        <f t="shared" si="1"/>
        <v>0.020431833418385215</v>
      </c>
      <c r="H31" s="10"/>
    </row>
    <row r="32" spans="1:8" ht="25.5" customHeight="1" thickBot="1">
      <c r="A32" s="34">
        <f>SUM(A33:A34)</f>
        <v>157634012</v>
      </c>
      <c r="B32" s="56">
        <v>5140</v>
      </c>
      <c r="C32" s="69" t="s">
        <v>32</v>
      </c>
      <c r="D32" s="34">
        <f>SUM(D33:D34)</f>
        <v>162381433</v>
      </c>
      <c r="E32" s="34">
        <f>SUM(E33:E34)</f>
        <v>174039990</v>
      </c>
      <c r="F32" s="14">
        <f t="shared" si="0"/>
        <v>-11658557</v>
      </c>
      <c r="G32" s="46">
        <f t="shared" si="1"/>
        <v>-0.06698780550378106</v>
      </c>
      <c r="H32" s="11"/>
    </row>
    <row r="33" spans="1:8" ht="17.25">
      <c r="A33" s="30">
        <v>101506648</v>
      </c>
      <c r="B33" s="17" t="s">
        <v>55</v>
      </c>
      <c r="C33" s="50" t="s">
        <v>57</v>
      </c>
      <c r="D33" s="30">
        <v>103225822</v>
      </c>
      <c r="E33" s="26">
        <v>118226500</v>
      </c>
      <c r="F33" s="19">
        <f>D33-E33</f>
        <v>-15000678</v>
      </c>
      <c r="G33" s="45">
        <f t="shared" si="1"/>
        <v>-0.12688084312738684</v>
      </c>
      <c r="H33" s="11"/>
    </row>
    <row r="34" spans="1:8" ht="20.25" customHeight="1" thickBot="1">
      <c r="A34" s="30">
        <v>56127364</v>
      </c>
      <c r="B34" s="17" t="s">
        <v>56</v>
      </c>
      <c r="C34" s="50" t="s">
        <v>58</v>
      </c>
      <c r="D34" s="30">
        <v>59155611</v>
      </c>
      <c r="E34" s="26">
        <v>55813490</v>
      </c>
      <c r="F34" s="19">
        <f>D34-E34</f>
        <v>3342121</v>
      </c>
      <c r="G34" s="45">
        <f t="shared" si="1"/>
        <v>0.059880165171538276</v>
      </c>
      <c r="H34" s="11"/>
    </row>
    <row r="35" spans="1:8" ht="24.75" customHeight="1" thickBot="1">
      <c r="A35" s="34">
        <f>SUM(A36:A39)</f>
        <v>84955034</v>
      </c>
      <c r="B35" s="56">
        <v>5150</v>
      </c>
      <c r="C35" s="69" t="s">
        <v>59</v>
      </c>
      <c r="D35" s="34">
        <f>SUM(D36:D39)</f>
        <v>79458350</v>
      </c>
      <c r="E35" s="70">
        <f>SUM(E36:E39)</f>
        <v>73634080</v>
      </c>
      <c r="F35" s="14">
        <f t="shared" si="0"/>
        <v>5824270</v>
      </c>
      <c r="G35" s="46">
        <f t="shared" si="1"/>
        <v>0.07909747768967848</v>
      </c>
      <c r="H35" s="11"/>
    </row>
    <row r="36" spans="1:8" ht="17.25">
      <c r="A36" s="30">
        <v>56197484</v>
      </c>
      <c r="B36" s="16" t="s">
        <v>33</v>
      </c>
      <c r="C36" s="50" t="s">
        <v>27</v>
      </c>
      <c r="D36" s="30">
        <v>54169875</v>
      </c>
      <c r="E36" s="26">
        <v>52125800</v>
      </c>
      <c r="F36" s="19">
        <f t="shared" si="0"/>
        <v>2044075</v>
      </c>
      <c r="G36" s="36">
        <f t="shared" si="1"/>
        <v>0.03921426625586562</v>
      </c>
      <c r="H36" s="11"/>
    </row>
    <row r="37" spans="1:8" ht="17.25">
      <c r="A37" s="30">
        <v>27282046</v>
      </c>
      <c r="B37" s="16" t="s">
        <v>34</v>
      </c>
      <c r="C37" s="50" t="s">
        <v>29</v>
      </c>
      <c r="D37" s="30">
        <v>23649319</v>
      </c>
      <c r="E37" s="26">
        <v>20500000</v>
      </c>
      <c r="F37" s="19">
        <f t="shared" si="0"/>
        <v>3149319</v>
      </c>
      <c r="G37" s="36">
        <f t="shared" si="1"/>
        <v>0.15362531707317073</v>
      </c>
      <c r="H37" s="11"/>
    </row>
    <row r="38" spans="1:8" ht="17.25">
      <c r="A38" s="30">
        <v>323169</v>
      </c>
      <c r="B38" s="16" t="s">
        <v>35</v>
      </c>
      <c r="C38" s="50" t="s">
        <v>22</v>
      </c>
      <c r="D38" s="30">
        <v>612180</v>
      </c>
      <c r="E38" s="26">
        <v>102500</v>
      </c>
      <c r="F38" s="19">
        <f t="shared" si="0"/>
        <v>509680</v>
      </c>
      <c r="G38" s="72">
        <f t="shared" si="1"/>
        <v>4.972487804878049</v>
      </c>
      <c r="H38" s="11"/>
    </row>
    <row r="39" spans="1:8" ht="26.25" customHeight="1" thickBot="1">
      <c r="A39" s="31">
        <v>1152335</v>
      </c>
      <c r="B39" s="24" t="s">
        <v>60</v>
      </c>
      <c r="C39" s="51" t="s">
        <v>72</v>
      </c>
      <c r="D39" s="31">
        <v>1026976</v>
      </c>
      <c r="E39" s="27">
        <v>905780</v>
      </c>
      <c r="F39" s="25">
        <f>D39-E39</f>
        <v>121196</v>
      </c>
      <c r="G39" s="35">
        <f t="shared" si="1"/>
        <v>0.13380291019894455</v>
      </c>
      <c r="H39" s="52"/>
    </row>
    <row r="40" spans="1:8" ht="26.25" customHeight="1">
      <c r="A40" s="61"/>
      <c r="B40" s="62"/>
      <c r="C40" s="63"/>
      <c r="D40" s="7" t="s">
        <v>87</v>
      </c>
      <c r="E40" s="78">
        <v>33</v>
      </c>
      <c r="F40" s="65" t="s">
        <v>88</v>
      </c>
      <c r="G40" s="66" t="s">
        <v>88</v>
      </c>
      <c r="H40" s="67"/>
    </row>
    <row r="41" spans="1:8" ht="26.25" customHeight="1">
      <c r="A41" s="61"/>
      <c r="B41" s="62"/>
      <c r="C41" s="63"/>
      <c r="D41" s="61"/>
      <c r="E41" s="64"/>
      <c r="F41" s="65"/>
      <c r="G41" s="66"/>
      <c r="H41" s="67"/>
    </row>
    <row r="42" spans="1:8" ht="27.75" customHeight="1">
      <c r="A42" s="101" t="s">
        <v>79</v>
      </c>
      <c r="B42" s="101"/>
      <c r="C42" s="101"/>
      <c r="D42" s="101"/>
      <c r="E42" s="101"/>
      <c r="F42" s="101"/>
      <c r="G42" s="101"/>
      <c r="H42" s="101"/>
    </row>
    <row r="43" spans="1:8" ht="25.5">
      <c r="A43" s="54" t="s">
        <v>95</v>
      </c>
      <c r="B43" s="6"/>
      <c r="C43" s="6"/>
      <c r="D43" s="6"/>
      <c r="E43" s="5"/>
      <c r="F43" s="6"/>
      <c r="G43" s="6"/>
      <c r="H43" s="7"/>
    </row>
    <row r="44" spans="1:8" ht="21">
      <c r="A44" s="5"/>
      <c r="B44" s="6"/>
      <c r="C44" s="55"/>
      <c r="D44" s="68" t="s">
        <v>84</v>
      </c>
      <c r="E44" s="53"/>
      <c r="F44" s="6"/>
      <c r="G44" s="6"/>
      <c r="H44" s="80" t="s">
        <v>87</v>
      </c>
    </row>
    <row r="45" spans="1:8" ht="17.25" thickBot="1">
      <c r="A45" s="5"/>
      <c r="B45" s="6"/>
      <c r="C45" s="6"/>
      <c r="D45" s="6"/>
      <c r="E45" s="5"/>
      <c r="F45" s="6"/>
      <c r="G45" s="6" t="s">
        <v>77</v>
      </c>
      <c r="H45" s="80" t="s">
        <v>93</v>
      </c>
    </row>
    <row r="46" spans="1:8" ht="22.5" customHeight="1" thickBot="1">
      <c r="A46" s="28" t="s">
        <v>80</v>
      </c>
      <c r="B46" s="95" t="s">
        <v>4</v>
      </c>
      <c r="C46" s="96"/>
      <c r="D46" s="39" t="s">
        <v>81</v>
      </c>
      <c r="E46" s="8" t="s">
        <v>90</v>
      </c>
      <c r="F46" s="97" t="s">
        <v>82</v>
      </c>
      <c r="G46" s="98"/>
      <c r="H46" s="99" t="s">
        <v>5</v>
      </c>
    </row>
    <row r="47" spans="1:8" ht="24.75" customHeight="1" thickBot="1">
      <c r="A47" s="29" t="s">
        <v>6</v>
      </c>
      <c r="B47" s="13" t="s">
        <v>7</v>
      </c>
      <c r="C47" s="48" t="s">
        <v>8</v>
      </c>
      <c r="D47" s="49" t="s">
        <v>74</v>
      </c>
      <c r="E47" s="9" t="s">
        <v>76</v>
      </c>
      <c r="F47" s="47" t="s">
        <v>83</v>
      </c>
      <c r="G47" s="13" t="s">
        <v>9</v>
      </c>
      <c r="H47" s="100"/>
    </row>
    <row r="48" spans="1:8" ht="24" customHeight="1" thickBot="1">
      <c r="A48" s="34">
        <f>SUM(A49:A52)</f>
        <v>379699631</v>
      </c>
      <c r="B48" s="56">
        <v>5160</v>
      </c>
      <c r="C48" s="57" t="s">
        <v>36</v>
      </c>
      <c r="D48" s="34">
        <f>SUM(D49:D52)</f>
        <v>424528937</v>
      </c>
      <c r="E48" s="58">
        <f>SUM(E49:E52)</f>
        <v>394610200</v>
      </c>
      <c r="F48" s="59">
        <f t="shared" si="0"/>
        <v>29918737</v>
      </c>
      <c r="G48" s="46">
        <f t="shared" si="1"/>
        <v>0.07581845831658685</v>
      </c>
      <c r="H48" s="60"/>
    </row>
    <row r="49" spans="1:8" ht="17.25">
      <c r="A49" s="30">
        <v>203012161</v>
      </c>
      <c r="B49" s="16" t="s">
        <v>37</v>
      </c>
      <c r="C49" s="50" t="s">
        <v>18</v>
      </c>
      <c r="D49" s="30">
        <v>216600000</v>
      </c>
      <c r="E49" s="26">
        <v>195600000</v>
      </c>
      <c r="F49" s="18">
        <f t="shared" si="0"/>
        <v>21000000</v>
      </c>
      <c r="G49" s="36">
        <f t="shared" si="1"/>
        <v>0.10736196319018405</v>
      </c>
      <c r="H49" s="10"/>
    </row>
    <row r="50" spans="1:8" ht="17.25">
      <c r="A50" s="30">
        <v>164788496</v>
      </c>
      <c r="B50" s="16" t="s">
        <v>38</v>
      </c>
      <c r="C50" s="50" t="s">
        <v>20</v>
      </c>
      <c r="D50" s="30">
        <v>193000000</v>
      </c>
      <c r="E50" s="26">
        <v>179800000</v>
      </c>
      <c r="F50" s="18">
        <f t="shared" si="0"/>
        <v>13200000</v>
      </c>
      <c r="G50" s="36">
        <f t="shared" si="1"/>
        <v>0.07341490545050056</v>
      </c>
      <c r="H50" s="10"/>
    </row>
    <row r="51" spans="1:8" ht="17.25">
      <c r="A51" s="30">
        <v>1436183</v>
      </c>
      <c r="B51" s="16" t="s">
        <v>75</v>
      </c>
      <c r="C51" s="50" t="s">
        <v>48</v>
      </c>
      <c r="D51" s="30">
        <v>1515625</v>
      </c>
      <c r="E51" s="26">
        <v>1265200</v>
      </c>
      <c r="F51" s="18">
        <f t="shared" si="0"/>
        <v>250425</v>
      </c>
      <c r="G51" s="36">
        <f t="shared" si="1"/>
        <v>0.19793313310148594</v>
      </c>
      <c r="H51" s="10"/>
    </row>
    <row r="52" spans="1:8" ht="18" thickBot="1">
      <c r="A52" s="30">
        <v>10462791</v>
      </c>
      <c r="B52" s="16" t="s">
        <v>71</v>
      </c>
      <c r="C52" s="50" t="s">
        <v>73</v>
      </c>
      <c r="D52" s="30">
        <v>13413312</v>
      </c>
      <c r="E52" s="26">
        <v>17945000</v>
      </c>
      <c r="F52" s="73">
        <f t="shared" si="0"/>
        <v>-4531688</v>
      </c>
      <c r="G52" s="72">
        <f t="shared" si="1"/>
        <v>-0.25253207021454444</v>
      </c>
      <c r="H52" s="10"/>
    </row>
    <row r="53" spans="1:8" ht="22.5" customHeight="1" thickBot="1">
      <c r="A53" s="34">
        <f>SUM(A54:A55)</f>
        <v>398033</v>
      </c>
      <c r="B53" s="56" t="s">
        <v>61</v>
      </c>
      <c r="C53" s="69" t="s">
        <v>39</v>
      </c>
      <c r="D53" s="34">
        <f>SUM(D54:D55)</f>
        <v>570378</v>
      </c>
      <c r="E53" s="34">
        <f>SUM(E54:E55)</f>
        <v>605200</v>
      </c>
      <c r="F53" s="74">
        <f t="shared" si="0"/>
        <v>-34822</v>
      </c>
      <c r="G53" s="71">
        <f t="shared" si="1"/>
        <v>-0.0575380039656312</v>
      </c>
      <c r="H53" s="37"/>
    </row>
    <row r="54" spans="1:8" ht="24" customHeight="1">
      <c r="A54" s="30">
        <v>359033</v>
      </c>
      <c r="B54" s="16" t="s">
        <v>62</v>
      </c>
      <c r="C54" s="50" t="s">
        <v>40</v>
      </c>
      <c r="D54" s="30">
        <v>570378</v>
      </c>
      <c r="E54" s="26">
        <v>605200</v>
      </c>
      <c r="F54" s="75">
        <f t="shared" si="0"/>
        <v>-34822</v>
      </c>
      <c r="G54" s="36">
        <f t="shared" si="1"/>
        <v>-0.0575380039656312</v>
      </c>
      <c r="H54" s="10"/>
    </row>
    <row r="55" spans="1:8" ht="24" customHeight="1" thickBot="1">
      <c r="A55" s="30">
        <v>39000</v>
      </c>
      <c r="B55" s="16" t="s">
        <v>85</v>
      </c>
      <c r="C55" s="50" t="s">
        <v>86</v>
      </c>
      <c r="D55" s="30">
        <v>0</v>
      </c>
      <c r="E55" s="26">
        <v>0</v>
      </c>
      <c r="F55" s="75">
        <f>D55-E55</f>
        <v>0</v>
      </c>
      <c r="G55" s="44" t="s">
        <v>46</v>
      </c>
      <c r="H55" s="10"/>
    </row>
    <row r="56" spans="1:8" ht="27" customHeight="1" thickBot="1">
      <c r="A56" s="34">
        <f>SUM(A57:A60)</f>
        <v>28470970</v>
      </c>
      <c r="B56" s="56" t="s">
        <v>63</v>
      </c>
      <c r="C56" s="69" t="s">
        <v>41</v>
      </c>
      <c r="D56" s="34">
        <f>SUM(D57:D60)</f>
        <v>56550000</v>
      </c>
      <c r="E56" s="70">
        <f>SUM(E57:E60)</f>
        <v>28719000</v>
      </c>
      <c r="F56" s="74">
        <f t="shared" si="0"/>
        <v>27831000</v>
      </c>
      <c r="G56" s="46">
        <f t="shared" si="1"/>
        <v>0.9690797033322888</v>
      </c>
      <c r="H56" s="38"/>
    </row>
    <row r="57" spans="1:8" ht="17.25">
      <c r="A57" s="30">
        <v>9352072</v>
      </c>
      <c r="B57" s="16" t="s">
        <v>64</v>
      </c>
      <c r="C57" s="50" t="s">
        <v>42</v>
      </c>
      <c r="D57" s="30">
        <v>10400000</v>
      </c>
      <c r="E57" s="26">
        <v>9810000</v>
      </c>
      <c r="F57" s="73">
        <f t="shared" si="0"/>
        <v>590000</v>
      </c>
      <c r="G57" s="36">
        <f t="shared" si="1"/>
        <v>0.060142711518858305</v>
      </c>
      <c r="H57" s="40"/>
    </row>
    <row r="58" spans="1:8" ht="17.25">
      <c r="A58" s="32">
        <v>11476321</v>
      </c>
      <c r="B58" s="16" t="s">
        <v>65</v>
      </c>
      <c r="C58" s="50" t="s">
        <v>43</v>
      </c>
      <c r="D58" s="30">
        <v>10000000</v>
      </c>
      <c r="E58" s="26">
        <v>11850000</v>
      </c>
      <c r="F58" s="18">
        <f t="shared" si="0"/>
        <v>-1850000</v>
      </c>
      <c r="G58" s="36">
        <f t="shared" si="1"/>
        <v>-0.15611814345991562</v>
      </c>
      <c r="H58" s="41"/>
    </row>
    <row r="59" spans="1:8" ht="17.25">
      <c r="A59" s="30">
        <v>1858629</v>
      </c>
      <c r="B59" s="16" t="s">
        <v>66</v>
      </c>
      <c r="C59" s="50" t="s">
        <v>44</v>
      </c>
      <c r="D59" s="30">
        <v>35000000</v>
      </c>
      <c r="E59" s="26">
        <v>5783200</v>
      </c>
      <c r="F59" s="73">
        <f t="shared" si="0"/>
        <v>29216800</v>
      </c>
      <c r="G59" s="72">
        <f t="shared" si="1"/>
        <v>5.052012726518191</v>
      </c>
      <c r="H59" s="42"/>
    </row>
    <row r="60" spans="1:8" ht="18" thickBot="1">
      <c r="A60" s="33">
        <v>5783948</v>
      </c>
      <c r="B60" s="24" t="s">
        <v>67</v>
      </c>
      <c r="C60" s="51" t="s">
        <v>68</v>
      </c>
      <c r="D60" s="31">
        <v>1150000</v>
      </c>
      <c r="E60" s="27">
        <v>1275800</v>
      </c>
      <c r="F60" s="76">
        <f>D60-E60</f>
        <v>-125800</v>
      </c>
      <c r="G60" s="35">
        <f>F60/E60</f>
        <v>-0.09860479699012384</v>
      </c>
      <c r="H60" s="43"/>
    </row>
    <row r="61" spans="1:8" ht="30" customHeight="1" thickBot="1">
      <c r="A61" s="34">
        <f>A13+A20+A26+A32+A35+A48+A53+A56</f>
        <v>2737522985</v>
      </c>
      <c r="B61" s="15"/>
      <c r="C61" s="14" t="s">
        <v>45</v>
      </c>
      <c r="D61" s="34">
        <f>D13+D20+D26+D32+D35+D48+D53+D56</f>
        <v>2849893646</v>
      </c>
      <c r="E61" s="34">
        <f>E13+E20+E26+E32+E35+E48+E53+E56</f>
        <v>2653567539</v>
      </c>
      <c r="F61" s="34">
        <f>F13+F20+F26+F32+F35+F48+F53+F56</f>
        <v>196326107</v>
      </c>
      <c r="G61" s="46">
        <f t="shared" si="1"/>
        <v>0.07398572077573187</v>
      </c>
      <c r="H61" s="12"/>
    </row>
    <row r="62" ht="6.75" customHeight="1"/>
    <row r="63" spans="1:8" ht="19.5">
      <c r="A63" s="20"/>
      <c r="C63" s="21"/>
      <c r="D63" s="21"/>
      <c r="E63" s="21"/>
      <c r="F63" s="21"/>
      <c r="G63" s="21"/>
      <c r="H63" s="21"/>
    </row>
    <row r="64" spans="1:8" ht="20.25" customHeight="1">
      <c r="A64" s="22"/>
      <c r="B64" s="20"/>
      <c r="C64" s="21"/>
      <c r="D64" s="21"/>
      <c r="E64" s="21"/>
      <c r="F64" s="21"/>
      <c r="G64" s="21"/>
      <c r="H64" s="21"/>
    </row>
    <row r="65" spans="1:8" ht="20.25" customHeight="1">
      <c r="A65" s="22"/>
      <c r="B65" s="20"/>
      <c r="C65" s="21"/>
      <c r="D65" s="21"/>
      <c r="E65" s="21"/>
      <c r="F65" s="21"/>
      <c r="G65" s="21"/>
      <c r="H65" s="21"/>
    </row>
    <row r="66" ht="24" customHeight="1">
      <c r="A66" s="23"/>
    </row>
    <row r="67" ht="21.75" customHeight="1">
      <c r="A67" s="23"/>
    </row>
    <row r="68" ht="19.5" customHeight="1">
      <c r="A68" s="23"/>
    </row>
    <row r="69" ht="20.25" customHeight="1">
      <c r="A69" s="23"/>
    </row>
    <row r="70" ht="18" customHeight="1">
      <c r="A70" s="23"/>
    </row>
    <row r="71" ht="20.25" customHeight="1">
      <c r="A71" s="23"/>
    </row>
    <row r="72" ht="19.5" customHeight="1">
      <c r="A72" s="23"/>
    </row>
    <row r="73" ht="23.25" customHeight="1">
      <c r="A73" s="23"/>
    </row>
    <row r="74" spans="4:5" ht="16.5">
      <c r="D74" t="s">
        <v>87</v>
      </c>
      <c r="E74" s="77">
        <v>34</v>
      </c>
    </row>
  </sheetData>
  <mergeCells count="11">
    <mergeCell ref="B46:C46"/>
    <mergeCell ref="F46:G46"/>
    <mergeCell ref="H46:H47"/>
    <mergeCell ref="A42:H42"/>
    <mergeCell ref="A2:H2"/>
    <mergeCell ref="A3:H3"/>
    <mergeCell ref="A4:H4"/>
    <mergeCell ref="B11:C11"/>
    <mergeCell ref="F11:G11"/>
    <mergeCell ref="H11:H12"/>
    <mergeCell ref="A7:H7"/>
  </mergeCells>
  <printOptions/>
  <pageMargins left="0.3937007874015748" right="0" top="0.1968503937007874" bottom="0" header="0.11811023622047245" footer="0.3543307086614173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8" sqref="A8"/>
    </sheetView>
  </sheetViews>
  <sheetFormatPr defaultColWidth="9.00390625" defaultRowHeight="16.5"/>
  <cols>
    <col min="1" max="1" width="124.25390625" style="0" customWidth="1"/>
  </cols>
  <sheetData>
    <row r="1" ht="21">
      <c r="A1" s="81" t="s">
        <v>96</v>
      </c>
    </row>
    <row r="2" ht="19.5">
      <c r="A2" s="82" t="s">
        <v>97</v>
      </c>
    </row>
    <row r="3" ht="16.5">
      <c r="A3" s="83" t="s">
        <v>98</v>
      </c>
    </row>
    <row r="4" ht="33">
      <c r="A4" s="91" t="s">
        <v>146</v>
      </c>
    </row>
    <row r="5" ht="16.5">
      <c r="A5" s="83" t="s">
        <v>147</v>
      </c>
    </row>
    <row r="6" ht="16.5">
      <c r="A6" s="83" t="s">
        <v>99</v>
      </c>
    </row>
    <row r="7" ht="16.5">
      <c r="A7" s="23" t="s">
        <v>100</v>
      </c>
    </row>
    <row r="8" ht="16.5">
      <c r="A8" s="23" t="s">
        <v>101</v>
      </c>
    </row>
    <row r="9" ht="19.5">
      <c r="A9" s="23" t="s">
        <v>102</v>
      </c>
    </row>
    <row r="10" ht="16.5">
      <c r="A10" s="84" t="s">
        <v>103</v>
      </c>
    </row>
    <row r="11" ht="16.5">
      <c r="A11" s="84" t="s">
        <v>104</v>
      </c>
    </row>
    <row r="12" ht="16.5">
      <c r="A12" s="84" t="s">
        <v>105</v>
      </c>
    </row>
    <row r="13" ht="16.5">
      <c r="A13" s="84" t="s">
        <v>106</v>
      </c>
    </row>
    <row r="14" ht="16.5">
      <c r="A14" s="84" t="s">
        <v>107</v>
      </c>
    </row>
    <row r="15" ht="16.5">
      <c r="A15" s="84" t="s">
        <v>108</v>
      </c>
    </row>
    <row r="16" ht="16.5">
      <c r="A16" s="84" t="s">
        <v>109</v>
      </c>
    </row>
    <row r="17" ht="16.5">
      <c r="A17" s="85" t="s">
        <v>110</v>
      </c>
    </row>
    <row r="18" ht="16.5">
      <c r="A18" s="85" t="s">
        <v>111</v>
      </c>
    </row>
    <row r="19" ht="16.5">
      <c r="A19" s="85" t="s">
        <v>112</v>
      </c>
    </row>
    <row r="20" ht="16.5">
      <c r="A20" s="85" t="s">
        <v>113</v>
      </c>
    </row>
    <row r="21" ht="16.5">
      <c r="A21" s="85" t="s">
        <v>114</v>
      </c>
    </row>
    <row r="22" ht="16.5">
      <c r="A22" s="85" t="s">
        <v>115</v>
      </c>
    </row>
    <row r="23" ht="16.5">
      <c r="A23" s="85" t="s">
        <v>116</v>
      </c>
    </row>
    <row r="24" ht="16.5">
      <c r="A24" s="85" t="s">
        <v>117</v>
      </c>
    </row>
    <row r="25" ht="16.5">
      <c r="A25" s="85" t="s">
        <v>118</v>
      </c>
    </row>
    <row r="26" ht="16.5">
      <c r="A26" s="85" t="s">
        <v>119</v>
      </c>
    </row>
    <row r="27" ht="16.5">
      <c r="A27" s="85" t="s">
        <v>120</v>
      </c>
    </row>
    <row r="28" ht="16.5">
      <c r="A28" s="85" t="s">
        <v>121</v>
      </c>
    </row>
    <row r="29" ht="16.5">
      <c r="A29" s="84" t="s">
        <v>122</v>
      </c>
    </row>
    <row r="30" ht="16.5">
      <c r="A30" s="84" t="s">
        <v>148</v>
      </c>
    </row>
    <row r="31" ht="16.5">
      <c r="A31" s="85" t="s">
        <v>149</v>
      </c>
    </row>
    <row r="32" ht="16.5">
      <c r="A32" s="85" t="s">
        <v>123</v>
      </c>
    </row>
    <row r="33" ht="16.5">
      <c r="A33" s="85" t="s">
        <v>124</v>
      </c>
    </row>
    <row r="34" ht="16.5">
      <c r="A34" s="86" t="s">
        <v>143</v>
      </c>
    </row>
    <row r="35" ht="16.5">
      <c r="A35" s="86" t="s">
        <v>144</v>
      </c>
    </row>
    <row r="36" ht="16.5">
      <c r="A36" s="84" t="s">
        <v>125</v>
      </c>
    </row>
    <row r="37" ht="16.5">
      <c r="A37" s="84" t="s">
        <v>126</v>
      </c>
    </row>
    <row r="38" ht="19.5">
      <c r="A38" s="84" t="s">
        <v>127</v>
      </c>
    </row>
    <row r="39" ht="16.5">
      <c r="A39" s="84" t="s">
        <v>128</v>
      </c>
    </row>
    <row r="40" ht="19.5">
      <c r="A40" s="23" t="s">
        <v>129</v>
      </c>
    </row>
    <row r="41" ht="16.5">
      <c r="A41" s="23" t="s">
        <v>130</v>
      </c>
    </row>
    <row r="42" ht="16.5">
      <c r="A42" s="23" t="s">
        <v>131</v>
      </c>
    </row>
    <row r="43" ht="16.5">
      <c r="A43" s="87"/>
    </row>
    <row r="44" ht="19.5">
      <c r="A44" s="82" t="s">
        <v>145</v>
      </c>
    </row>
    <row r="45" ht="19.5">
      <c r="A45" s="88" t="s">
        <v>132</v>
      </c>
    </row>
    <row r="46" spans="1:8" ht="16.5">
      <c r="A46" s="102" t="s">
        <v>133</v>
      </c>
      <c r="B46" s="102"/>
      <c r="C46" s="102"/>
      <c r="D46" s="89"/>
      <c r="E46" s="89"/>
      <c r="G46" s="103"/>
      <c r="H46" s="103"/>
    </row>
    <row r="47" spans="1:8" ht="16.5">
      <c r="A47" s="102" t="s">
        <v>134</v>
      </c>
      <c r="B47" s="102"/>
      <c r="C47" s="102"/>
      <c r="D47" s="102"/>
      <c r="E47" s="89"/>
      <c r="G47" s="103"/>
      <c r="H47" s="103"/>
    </row>
    <row r="48" spans="1:8" ht="16.5">
      <c r="A48" s="23" t="s">
        <v>135</v>
      </c>
      <c r="B48" s="89"/>
      <c r="C48" s="89"/>
      <c r="D48" s="89"/>
      <c r="E48" s="89"/>
      <c r="G48" s="103"/>
      <c r="H48" s="103"/>
    </row>
    <row r="49" spans="1:8" ht="16.5">
      <c r="A49" s="102" t="s">
        <v>136</v>
      </c>
      <c r="B49" s="102"/>
      <c r="C49" s="102"/>
      <c r="D49" s="102"/>
      <c r="E49" s="102"/>
      <c r="G49" s="103"/>
      <c r="H49" s="103"/>
    </row>
    <row r="50" spans="1:8" ht="16.5">
      <c r="A50" s="90"/>
      <c r="B50" s="90"/>
      <c r="C50" s="90"/>
      <c r="D50" s="90"/>
      <c r="E50" s="90"/>
      <c r="G50" s="103"/>
      <c r="H50" s="103"/>
    </row>
    <row r="51" spans="1:8" ht="16.5">
      <c r="A51" s="105" t="s">
        <v>137</v>
      </c>
      <c r="B51" s="105"/>
      <c r="C51" s="105"/>
      <c r="D51" s="105"/>
      <c r="E51" s="105"/>
      <c r="F51" s="105"/>
      <c r="G51" s="103"/>
      <c r="H51" s="103"/>
    </row>
    <row r="52" spans="1:8" ht="16.5">
      <c r="A52" s="102" t="s">
        <v>138</v>
      </c>
      <c r="B52" s="102"/>
      <c r="C52" s="102"/>
      <c r="D52" s="102"/>
      <c r="E52" s="102"/>
      <c r="F52" s="102"/>
      <c r="G52" s="102"/>
      <c r="H52" s="102"/>
    </row>
    <row r="53" spans="1:8" ht="16.5">
      <c r="A53" s="23" t="s">
        <v>139</v>
      </c>
      <c r="B53" s="89"/>
      <c r="C53" s="89"/>
      <c r="D53" s="89"/>
      <c r="E53" s="89"/>
      <c r="F53" s="89"/>
      <c r="G53" s="89"/>
      <c r="H53" s="89"/>
    </row>
    <row r="54" spans="1:8" ht="16.5">
      <c r="A54" s="104" t="s">
        <v>140</v>
      </c>
      <c r="B54" s="104"/>
      <c r="C54" s="104"/>
      <c r="D54" s="104"/>
      <c r="E54" s="104"/>
      <c r="F54" s="89"/>
      <c r="G54" s="89"/>
      <c r="H54" s="89"/>
    </row>
    <row r="55" spans="1:8" ht="16.5">
      <c r="A55" s="102" t="s">
        <v>141</v>
      </c>
      <c r="B55" s="102"/>
      <c r="C55" s="102"/>
      <c r="D55" s="102"/>
      <c r="E55" s="102"/>
      <c r="F55" s="102"/>
      <c r="G55" s="102"/>
      <c r="H55" s="102"/>
    </row>
    <row r="56" ht="16.5">
      <c r="A56" s="87" t="s">
        <v>142</v>
      </c>
    </row>
    <row r="57" ht="16.5">
      <c r="A57" s="23"/>
    </row>
    <row r="58" ht="16.5">
      <c r="A58" s="23"/>
    </row>
  </sheetData>
  <mergeCells count="9">
    <mergeCell ref="A55:H55"/>
    <mergeCell ref="G46:G51"/>
    <mergeCell ref="H46:H51"/>
    <mergeCell ref="A52:H52"/>
    <mergeCell ref="A54:E54"/>
    <mergeCell ref="A46:C46"/>
    <mergeCell ref="A47:D47"/>
    <mergeCell ref="A49:E49"/>
    <mergeCell ref="A51:F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derli</dc:creator>
  <cp:keywords/>
  <dc:description/>
  <cp:lastModifiedBy>賴怡真</cp:lastModifiedBy>
  <cp:lastPrinted>2011-05-18T00:37:18Z</cp:lastPrinted>
  <dcterms:created xsi:type="dcterms:W3CDTF">2007-04-30T09:22:29Z</dcterms:created>
  <dcterms:modified xsi:type="dcterms:W3CDTF">2011-10-04T07:26:57Z</dcterms:modified>
  <cp:category/>
  <cp:version/>
  <cp:contentType/>
  <cp:contentStatus/>
</cp:coreProperties>
</file>