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<sst xmlns="http://schemas.openxmlformats.org/spreadsheetml/2006/main" count="59" uniqueCount="51">
  <si>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科  目  名  稱</t>
  </si>
  <si>
    <t>累計折舊</t>
  </si>
  <si>
    <t>累計攤銷</t>
  </si>
  <si>
    <t>無形資產淨額</t>
  </si>
  <si>
    <t>固定資產淨額</t>
  </si>
  <si>
    <t>無形資產</t>
  </si>
  <si>
    <t>固定資產及無形資產合計</t>
  </si>
  <si>
    <t>結存金額</t>
  </si>
  <si>
    <t>預計增加金額</t>
  </si>
  <si>
    <t>預計減少金額</t>
  </si>
  <si>
    <r>
      <t xml:space="preserve">  </t>
    </r>
    <r>
      <rPr>
        <b/>
        <sz val="20"/>
        <rFont val="標楷體"/>
        <family val="4"/>
      </rPr>
      <t xml:space="preserve">                               </t>
    </r>
    <r>
      <rPr>
        <b/>
        <sz val="16"/>
        <rFont val="標楷體"/>
        <family val="4"/>
      </rPr>
      <t xml:space="preserve">  中  原  大  學</t>
    </r>
  </si>
  <si>
    <t>預計結存金額</t>
  </si>
  <si>
    <t>固定資產</t>
  </si>
  <si>
    <t xml:space="preserve"> 土地</t>
  </si>
  <si>
    <t xml:space="preserve"> 土地改良物</t>
  </si>
  <si>
    <t xml:space="preserve"> 房屋及建築</t>
  </si>
  <si>
    <t xml:space="preserve"> 機械儀器及設備</t>
  </si>
  <si>
    <t xml:space="preserve"> 圖書及博物</t>
  </si>
  <si>
    <t xml:space="preserve"> 其他設備</t>
  </si>
  <si>
    <t xml:space="preserve"> 租賃資產</t>
  </si>
  <si>
    <t xml:space="preserve"> 租賃權益改良物</t>
  </si>
  <si>
    <t xml:space="preserve"> 土地改良物</t>
  </si>
  <si>
    <t xml:space="preserve"> 房屋及建築</t>
  </si>
  <si>
    <t xml:space="preserve"> 機械儀器及設備</t>
  </si>
  <si>
    <t xml:space="preserve"> 專利權</t>
  </si>
  <si>
    <t xml:space="preserve"> 電腦軟體</t>
  </si>
  <si>
    <t xml:space="preserve"> 租賃權益</t>
  </si>
  <si>
    <t xml:space="preserve"> 其他無形資產</t>
  </si>
  <si>
    <t xml:space="preserve"> 說    明</t>
  </si>
  <si>
    <t xml:space="preserve"> 預付土地、工程及設備款</t>
  </si>
  <si>
    <t xml:space="preserve">       預付工程</t>
  </si>
  <si>
    <t xml:space="preserve">       預付設備款</t>
  </si>
  <si>
    <t xml:space="preserve">       預付土地</t>
  </si>
  <si>
    <t xml:space="preserve">    熱泵熱水系統分6年攤還，6年後所有權歸屬本校，</t>
  </si>
  <si>
    <t>(三)租賃資產：24,286,498元</t>
  </si>
  <si>
    <t xml:space="preserve">    預購中原段812號土地</t>
  </si>
  <si>
    <t xml:space="preserve"> </t>
  </si>
  <si>
    <t xml:space="preserve">    98學年度一次認列資本租賃財產，同時攤提折舊</t>
  </si>
  <si>
    <t xml:space="preserve"> </t>
  </si>
  <si>
    <t xml:space="preserve"> </t>
  </si>
  <si>
    <r>
      <t xml:space="preserve">                                              </t>
    </r>
    <r>
      <rPr>
        <b/>
        <sz val="12"/>
        <rFont val="標楷體"/>
        <family val="4"/>
      </rPr>
      <t xml:space="preserve">  </t>
    </r>
    <r>
      <rPr>
        <b/>
        <sz val="14"/>
        <rFont val="標楷體"/>
        <family val="4"/>
      </rPr>
      <t xml:space="preserve"> 100學年度</t>
    </r>
  </si>
  <si>
    <t>估計99學年度</t>
  </si>
  <si>
    <t>100學年度</t>
  </si>
  <si>
    <t>截至100學年度止</t>
  </si>
  <si>
    <t>(二)房屋及建築增加：674,350,000元</t>
  </si>
  <si>
    <t xml:space="preserve">    聯合行政服務大樓完工預計674,350,000元</t>
  </si>
  <si>
    <t xml:space="preserve"> </t>
  </si>
  <si>
    <r>
      <t xml:space="preserve">                                         </t>
    </r>
    <r>
      <rPr>
        <sz val="10"/>
        <rFont val="標楷體"/>
        <family val="4"/>
      </rPr>
      <t xml:space="preserve"> 單位：元</t>
    </r>
  </si>
  <si>
    <t xml:space="preserve">    2,207,832元(分11年攤提).</t>
  </si>
  <si>
    <t>(一)預付土地款：5,000,000元</t>
  </si>
  <si>
    <t>預計固定資產及無形資產變動表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</si>
</sst>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_-;\-* #,##0.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2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8" fillId="0" borderId="0" xfId="15" applyFont="1" applyAlignment="1">
      <alignment vertical="center"/>
      <protection/>
    </xf>
    <xf numFmtId="0" fontId="9" fillId="2" borderId="1" xfId="15" applyFont="1" applyFill="1" applyBorder="1" applyAlignment="1">
      <alignment horizontal="left" vertical="center"/>
      <protection/>
    </xf>
    <xf numFmtId="0" fontId="9" fillId="3" borderId="1" xfId="15" applyFont="1" applyFill="1" applyBorder="1" applyAlignment="1">
      <alignment vertical="center"/>
      <protection/>
    </xf>
    <xf numFmtId="0" fontId="9" fillId="3" borderId="1" xfId="15" applyFont="1" applyFill="1" applyBorder="1" applyAlignment="1">
      <alignment horizontal="left" vertical="center"/>
      <protection/>
    </xf>
    <xf numFmtId="0" fontId="9" fillId="4" borderId="1" xfId="15" applyFont="1" applyFill="1" applyBorder="1" applyAlignment="1">
      <alignment horizontal="left" vertical="center"/>
      <protection/>
    </xf>
    <xf numFmtId="176" fontId="10" fillId="2" borderId="2" xfId="15" applyNumberFormat="1" applyFont="1" applyFill="1" applyBorder="1" applyAlignment="1">
      <alignment horizontal="right" vertical="center"/>
      <protection/>
    </xf>
    <xf numFmtId="177" fontId="10" fillId="3" borderId="2" xfId="16" applyNumberFormat="1" applyFont="1" applyFill="1" applyBorder="1" applyAlignment="1">
      <alignment vertical="center"/>
    </xf>
    <xf numFmtId="176" fontId="10" fillId="4" borderId="2" xfId="16" applyNumberFormat="1" applyFont="1" applyFill="1" applyBorder="1" applyAlignment="1">
      <alignment vertical="center"/>
    </xf>
    <xf numFmtId="0" fontId="9" fillId="5" borderId="1" xfId="15" applyFont="1" applyFill="1" applyBorder="1" applyAlignment="1">
      <alignment horizontal="left" vertical="center"/>
      <protection/>
    </xf>
    <xf numFmtId="177" fontId="10" fillId="5" borderId="2" xfId="1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6" borderId="0" xfId="15" applyFont="1" applyFill="1" applyBorder="1" applyAlignment="1">
      <alignment horizontal="left" vertical="center"/>
      <protection/>
    </xf>
    <xf numFmtId="176" fontId="10" fillId="6" borderId="0" xfId="16" applyNumberFormat="1" applyFont="1" applyFill="1" applyBorder="1" applyAlignment="1">
      <alignment vertical="center"/>
    </xf>
    <xf numFmtId="177" fontId="10" fillId="6" borderId="0" xfId="16" applyNumberFormat="1" applyFont="1" applyFill="1" applyBorder="1" applyAlignment="1">
      <alignment vertical="center"/>
    </xf>
    <xf numFmtId="176" fontId="10" fillId="3" borderId="2" xfId="15" applyNumberFormat="1" applyFont="1" applyFill="1" applyBorder="1" applyAlignment="1">
      <alignment horizontal="right" vertical="center"/>
      <protection/>
    </xf>
    <xf numFmtId="0" fontId="11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13" fillId="0" borderId="3" xfId="0" applyFont="1" applyBorder="1" applyAlignment="1">
      <alignment vertical="center"/>
    </xf>
    <xf numFmtId="0" fontId="9" fillId="0" borderId="5" xfId="15" applyFont="1" applyBorder="1" applyAlignment="1">
      <alignment horizontal="left" vertical="center"/>
      <protection/>
    </xf>
    <xf numFmtId="176" fontId="10" fillId="0" borderId="6" xfId="16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8" xfId="15" applyFont="1" applyBorder="1" applyAlignment="1">
      <alignment horizontal="left" vertical="center"/>
      <protection/>
    </xf>
    <xf numFmtId="176" fontId="10" fillId="0" borderId="9" xfId="16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10" fillId="0" borderId="7" xfId="16" applyNumberFormat="1" applyFont="1" applyFill="1" applyBorder="1" applyAlignment="1">
      <alignment vertical="center"/>
    </xf>
    <xf numFmtId="0" fontId="9" fillId="0" borderId="10" xfId="15" applyFont="1" applyBorder="1" applyAlignment="1">
      <alignment horizontal="left" vertical="center"/>
      <protection/>
    </xf>
    <xf numFmtId="176" fontId="10" fillId="0" borderId="11" xfId="16" applyNumberFormat="1" applyFont="1" applyBorder="1" applyAlignment="1">
      <alignment vertical="center"/>
    </xf>
    <xf numFmtId="0" fontId="9" fillId="0" borderId="5" xfId="15" applyFont="1" applyBorder="1" applyAlignment="1">
      <alignment vertical="center"/>
      <protection/>
    </xf>
    <xf numFmtId="0" fontId="9" fillId="0" borderId="8" xfId="15" applyFont="1" applyBorder="1" applyAlignment="1">
      <alignment vertical="center"/>
      <protection/>
    </xf>
    <xf numFmtId="177" fontId="10" fillId="0" borderId="9" xfId="16" applyNumberFormat="1" applyFont="1" applyBorder="1" applyAlignment="1">
      <alignment vertical="center"/>
    </xf>
    <xf numFmtId="177" fontId="10" fillId="0" borderId="11" xfId="16" applyNumberFormat="1" applyFont="1" applyBorder="1" applyAlignment="1">
      <alignment vertical="center"/>
    </xf>
    <xf numFmtId="0" fontId="9" fillId="0" borderId="12" xfId="15" applyFont="1" applyBorder="1" applyAlignment="1">
      <alignment horizontal="left" vertical="center"/>
      <protection/>
    </xf>
    <xf numFmtId="177" fontId="10" fillId="0" borderId="13" xfId="16" applyNumberFormat="1" applyFont="1" applyBorder="1" applyAlignment="1">
      <alignment vertical="center"/>
    </xf>
    <xf numFmtId="176" fontId="10" fillId="6" borderId="6" xfId="16" applyNumberFormat="1" applyFont="1" applyFill="1" applyBorder="1" applyAlignment="1">
      <alignment vertical="center"/>
    </xf>
    <xf numFmtId="177" fontId="10" fillId="0" borderId="6" xfId="16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10" fillId="0" borderId="9" xfId="16" applyNumberFormat="1" applyFont="1" applyFill="1" applyBorder="1" applyAlignment="1">
      <alignment vertical="center"/>
    </xf>
    <xf numFmtId="176" fontId="9" fillId="0" borderId="14" xfId="16" applyNumberFormat="1" applyFont="1" applyBorder="1" applyAlignment="1">
      <alignment vertical="center"/>
    </xf>
    <xf numFmtId="176" fontId="9" fillId="0" borderId="15" xfId="16" applyNumberFormat="1" applyFont="1" applyBorder="1" applyAlignment="1">
      <alignment vertical="center"/>
    </xf>
    <xf numFmtId="176" fontId="9" fillId="0" borderId="16" xfId="16" applyNumberFormat="1" applyFont="1" applyBorder="1" applyAlignment="1">
      <alignment vertical="center"/>
    </xf>
    <xf numFmtId="176" fontId="9" fillId="3" borderId="17" xfId="15" applyNumberFormat="1" applyFont="1" applyFill="1" applyBorder="1" applyAlignment="1">
      <alignment horizontal="right" vertical="center"/>
      <protection/>
    </xf>
    <xf numFmtId="177" fontId="9" fillId="0" borderId="15" xfId="16" applyNumberFormat="1" applyFont="1" applyBorder="1" applyAlignment="1">
      <alignment vertical="center"/>
    </xf>
    <xf numFmtId="177" fontId="16" fillId="0" borderId="16" xfId="16" applyNumberFormat="1" applyFont="1" applyBorder="1" applyAlignment="1">
      <alignment vertical="center"/>
    </xf>
    <xf numFmtId="177" fontId="10" fillId="5" borderId="17" xfId="16" applyNumberFormat="1" applyFont="1" applyFill="1" applyBorder="1" applyAlignment="1">
      <alignment vertical="center"/>
    </xf>
    <xf numFmtId="176" fontId="10" fillId="2" borderId="17" xfId="15" applyNumberFormat="1" applyFont="1" applyFill="1" applyBorder="1" applyAlignment="1">
      <alignment horizontal="right" vertical="center"/>
      <protection/>
    </xf>
    <xf numFmtId="177" fontId="10" fillId="0" borderId="18" xfId="16" applyNumberFormat="1" applyFont="1" applyBorder="1" applyAlignment="1">
      <alignment vertical="center"/>
    </xf>
    <xf numFmtId="177" fontId="10" fillId="0" borderId="14" xfId="16" applyNumberFormat="1" applyFont="1" applyBorder="1" applyAlignment="1">
      <alignment vertical="center"/>
    </xf>
    <xf numFmtId="177" fontId="10" fillId="0" borderId="15" xfId="16" applyNumberFormat="1" applyFont="1" applyBorder="1" applyAlignment="1">
      <alignment vertical="center"/>
    </xf>
    <xf numFmtId="177" fontId="10" fillId="0" borderId="16" xfId="16" applyNumberFormat="1" applyFont="1" applyBorder="1" applyAlignment="1">
      <alignment vertical="center"/>
    </xf>
    <xf numFmtId="177" fontId="10" fillId="3" borderId="17" xfId="16" applyNumberFormat="1" applyFont="1" applyFill="1" applyBorder="1" applyAlignment="1">
      <alignment vertical="center"/>
    </xf>
    <xf numFmtId="177" fontId="9" fillId="0" borderId="14" xfId="16" applyNumberFormat="1" applyFont="1" applyBorder="1" applyAlignment="1">
      <alignment vertical="center"/>
    </xf>
    <xf numFmtId="177" fontId="9" fillId="0" borderId="16" xfId="16" applyNumberFormat="1" applyFont="1" applyBorder="1" applyAlignment="1">
      <alignment vertical="center"/>
    </xf>
    <xf numFmtId="176" fontId="10" fillId="4" borderId="1" xfId="16" applyNumberFormat="1" applyFont="1" applyFill="1" applyBorder="1" applyAlignment="1">
      <alignment vertical="center"/>
    </xf>
    <xf numFmtId="177" fontId="9" fillId="0" borderId="13" xfId="16" applyNumberFormat="1" applyFont="1" applyBorder="1" applyAlignment="1">
      <alignment vertical="center"/>
    </xf>
    <xf numFmtId="177" fontId="9" fillId="0" borderId="9" xfId="16" applyNumberFormat="1" applyFont="1" applyBorder="1" applyAlignment="1">
      <alignment horizontal="left" vertical="center"/>
    </xf>
    <xf numFmtId="177" fontId="9" fillId="0" borderId="9" xfId="16" applyNumberFormat="1" applyFont="1" applyBorder="1" applyAlignment="1">
      <alignment vertical="center"/>
    </xf>
    <xf numFmtId="177" fontId="9" fillId="0" borderId="11" xfId="16" applyNumberFormat="1" applyFont="1" applyBorder="1" applyAlignment="1">
      <alignment vertical="center"/>
    </xf>
    <xf numFmtId="177" fontId="9" fillId="3" borderId="2" xfId="16" applyNumberFormat="1" applyFont="1" applyFill="1" applyBorder="1" applyAlignment="1">
      <alignment horizontal="center" vertical="center"/>
    </xf>
    <xf numFmtId="177" fontId="9" fillId="0" borderId="6" xfId="16" applyNumberFormat="1" applyFont="1" applyBorder="1" applyAlignment="1">
      <alignment vertical="center"/>
    </xf>
    <xf numFmtId="177" fontId="10" fillId="2" borderId="2" xfId="16" applyNumberFormat="1" applyFont="1" applyFill="1" applyBorder="1" applyAlignment="1">
      <alignment horizontal="center" vertical="center"/>
    </xf>
    <xf numFmtId="177" fontId="17" fillId="0" borderId="13" xfId="16" applyNumberFormat="1" applyFont="1" applyBorder="1" applyAlignment="1">
      <alignment vertical="center"/>
    </xf>
    <xf numFmtId="177" fontId="10" fillId="0" borderId="6" xfId="16" applyNumberFormat="1" applyFont="1" applyBorder="1" applyAlignment="1">
      <alignment vertical="center"/>
    </xf>
    <xf numFmtId="177" fontId="17" fillId="0" borderId="9" xfId="16" applyNumberFormat="1" applyFont="1" applyBorder="1" applyAlignment="1">
      <alignment vertical="center"/>
    </xf>
    <xf numFmtId="177" fontId="17" fillId="0" borderId="11" xfId="16" applyNumberFormat="1" applyFont="1" applyBorder="1" applyAlignment="1">
      <alignment vertical="center"/>
    </xf>
    <xf numFmtId="177" fontId="18" fillId="0" borderId="6" xfId="16" applyNumberFormat="1" applyFont="1" applyBorder="1" applyAlignment="1">
      <alignment vertical="center"/>
    </xf>
    <xf numFmtId="177" fontId="9" fillId="0" borderId="9" xfId="16" applyNumberFormat="1" applyFont="1" applyBorder="1" applyAlignment="1">
      <alignment vertical="center"/>
    </xf>
    <xf numFmtId="177" fontId="18" fillId="0" borderId="9" xfId="16" applyNumberFormat="1" applyFont="1" applyBorder="1" applyAlignment="1">
      <alignment vertical="center"/>
    </xf>
    <xf numFmtId="177" fontId="18" fillId="0" borderId="11" xfId="16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6" fontId="9" fillId="0" borderId="19" xfId="16" applyNumberFormat="1" applyFont="1" applyBorder="1" applyAlignment="1">
      <alignment vertical="center"/>
    </xf>
    <xf numFmtId="176" fontId="9" fillId="0" borderId="9" xfId="16" applyNumberFormat="1" applyFont="1" applyBorder="1" applyAlignment="1">
      <alignment vertical="center"/>
    </xf>
    <xf numFmtId="176" fontId="19" fillId="6" borderId="0" xfId="16" applyNumberFormat="1" applyFont="1" applyFill="1" applyBorder="1" applyAlignment="1">
      <alignment vertical="center"/>
    </xf>
    <xf numFmtId="177" fontId="9" fillId="2" borderId="2" xfId="16" applyNumberFormat="1" applyFont="1" applyFill="1" applyBorder="1" applyAlignment="1">
      <alignment horizontal="center" vertical="center"/>
    </xf>
    <xf numFmtId="177" fontId="9" fillId="0" borderId="6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82" fontId="10" fillId="5" borderId="17" xfId="16" applyNumberFormat="1" applyFont="1" applyFill="1" applyBorder="1" applyAlignment="1">
      <alignment vertical="center"/>
    </xf>
    <xf numFmtId="182" fontId="10" fillId="5" borderId="2" xfId="16" applyNumberFormat="1" applyFont="1" applyFill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2" borderId="20" xfId="15" applyNumberFormat="1" applyFont="1" applyFill="1" applyBorder="1" applyAlignment="1">
      <alignment horizontal="right" vertical="center"/>
      <protection/>
    </xf>
    <xf numFmtId="176" fontId="9" fillId="2" borderId="2" xfId="15" applyNumberFormat="1" applyFont="1" applyFill="1" applyBorder="1" applyAlignment="1">
      <alignment horizontal="right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2" sqref="A2:F2"/>
    </sheetView>
  </sheetViews>
  <sheetFormatPr defaultColWidth="9.00390625" defaultRowHeight="16.5"/>
  <cols>
    <col min="1" max="1" width="22.375" style="0" customWidth="1"/>
    <col min="2" max="2" width="17.75390625" style="0" customWidth="1"/>
    <col min="3" max="3" width="18.00390625" style="0" customWidth="1"/>
    <col min="4" max="4" width="18.75390625" style="0" customWidth="1"/>
    <col min="5" max="5" width="19.375" style="0" customWidth="1"/>
    <col min="6" max="6" width="53.125" style="0" customWidth="1"/>
  </cols>
  <sheetData>
    <row r="1" spans="1:4" ht="20.25" customHeight="1">
      <c r="A1" s="17" t="s">
        <v>10</v>
      </c>
      <c r="B1" s="18"/>
      <c r="C1" s="18"/>
      <c r="D1" s="18"/>
    </row>
    <row r="2" spans="1:6" ht="19.5">
      <c r="A2" s="92" t="s">
        <v>50</v>
      </c>
      <c r="B2" s="92"/>
      <c r="C2" s="92"/>
      <c r="D2" s="92"/>
      <c r="E2" s="92"/>
      <c r="F2" s="92"/>
    </row>
    <row r="3" spans="1:6" ht="20.25" customHeight="1" thickBot="1">
      <c r="A3" s="1" t="s">
        <v>40</v>
      </c>
      <c r="B3" s="1"/>
      <c r="C3" s="1"/>
      <c r="D3" s="1"/>
      <c r="F3" s="40" t="s">
        <v>47</v>
      </c>
    </row>
    <row r="4" spans="1:6" ht="16.5">
      <c r="A4" s="90" t="s">
        <v>0</v>
      </c>
      <c r="B4" s="19" t="s">
        <v>41</v>
      </c>
      <c r="C4" s="19" t="s">
        <v>42</v>
      </c>
      <c r="D4" s="19" t="s">
        <v>42</v>
      </c>
      <c r="E4" s="19" t="s">
        <v>43</v>
      </c>
      <c r="F4" s="88" t="s">
        <v>28</v>
      </c>
    </row>
    <row r="5" spans="1:6" ht="15" customHeight="1" thickBot="1">
      <c r="A5" s="91"/>
      <c r="B5" s="20" t="s">
        <v>7</v>
      </c>
      <c r="C5" s="20" t="s">
        <v>8</v>
      </c>
      <c r="D5" s="20" t="s">
        <v>9</v>
      </c>
      <c r="E5" s="20" t="s">
        <v>11</v>
      </c>
      <c r="F5" s="89"/>
    </row>
    <row r="6" spans="1:6" ht="17.25" thickBot="1">
      <c r="A6" s="2" t="s">
        <v>12</v>
      </c>
      <c r="B6" s="87">
        <f>SUM(B7:B13)+B17+B18</f>
        <v>8344316950</v>
      </c>
      <c r="C6" s="86">
        <f>SUM(C7:C13)+C17</f>
        <v>1251337205</v>
      </c>
      <c r="D6" s="87">
        <f>SUM(D7:D13)+D17</f>
        <v>749141192</v>
      </c>
      <c r="E6" s="77">
        <f>SUM(E7:E13)+E17+E18</f>
        <v>8846512963</v>
      </c>
      <c r="F6" s="21" t="s">
        <v>49</v>
      </c>
    </row>
    <row r="7" spans="1:6" ht="16.5">
      <c r="A7" s="22" t="s">
        <v>13</v>
      </c>
      <c r="B7" s="23">
        <v>1428988824</v>
      </c>
      <c r="C7" s="42"/>
      <c r="D7" s="58"/>
      <c r="E7" s="78">
        <f aca="true" t="shared" si="0" ref="E7:E17">B7+C7-D7</f>
        <v>1428988824</v>
      </c>
      <c r="F7" s="24" t="s">
        <v>35</v>
      </c>
    </row>
    <row r="8" spans="1:6" ht="16.5">
      <c r="A8" s="25" t="s">
        <v>14</v>
      </c>
      <c r="B8" s="26"/>
      <c r="C8" s="43"/>
      <c r="D8" s="59"/>
      <c r="E8" s="78" t="s">
        <v>38</v>
      </c>
      <c r="F8" s="24"/>
    </row>
    <row r="9" spans="1:6" ht="16.5">
      <c r="A9" s="25" t="s">
        <v>15</v>
      </c>
      <c r="B9" s="26">
        <v>3524142506</v>
      </c>
      <c r="C9" s="43">
        <v>674350000</v>
      </c>
      <c r="D9" s="60"/>
      <c r="E9" s="78">
        <f t="shared" si="0"/>
        <v>4198492506</v>
      </c>
      <c r="F9" s="24" t="s">
        <v>44</v>
      </c>
    </row>
    <row r="10" spans="1:6" ht="16.5">
      <c r="A10" s="25" t="s">
        <v>16</v>
      </c>
      <c r="B10" s="26">
        <v>1728455455</v>
      </c>
      <c r="C10" s="43">
        <v>114898642</v>
      </c>
      <c r="D10" s="60">
        <v>60625550</v>
      </c>
      <c r="E10" s="78">
        <f t="shared" si="0"/>
        <v>1782728547</v>
      </c>
      <c r="F10" s="24" t="s">
        <v>45</v>
      </c>
    </row>
    <row r="11" spans="1:6" ht="16.5">
      <c r="A11" s="25" t="s">
        <v>17</v>
      </c>
      <c r="B11" s="26">
        <v>902709068</v>
      </c>
      <c r="C11" s="43">
        <v>43271055</v>
      </c>
      <c r="D11" s="60">
        <v>287117</v>
      </c>
      <c r="E11" s="78">
        <f t="shared" si="0"/>
        <v>945693006</v>
      </c>
      <c r="F11" s="24" t="s">
        <v>36</v>
      </c>
    </row>
    <row r="12" spans="1:6" ht="16.5">
      <c r="A12" s="25" t="s">
        <v>18</v>
      </c>
      <c r="B12" s="26">
        <v>431481760</v>
      </c>
      <c r="C12" s="43">
        <v>22427215</v>
      </c>
      <c r="D12" s="60">
        <v>13878525</v>
      </c>
      <c r="E12" s="78">
        <f t="shared" si="0"/>
        <v>440030450</v>
      </c>
      <c r="F12" s="24" t="s">
        <v>34</v>
      </c>
    </row>
    <row r="13" spans="1:6" ht="16.5">
      <c r="A13" s="25" t="s">
        <v>29</v>
      </c>
      <c r="B13" s="75">
        <f>B14+B15+B16</f>
        <v>304252839</v>
      </c>
      <c r="C13" s="75">
        <f>C14+C15+C16</f>
        <v>396390293</v>
      </c>
      <c r="D13" s="74">
        <f>D14+D15+D16</f>
        <v>674350000</v>
      </c>
      <c r="E13" s="78">
        <f t="shared" si="0"/>
        <v>26293132</v>
      </c>
      <c r="F13" s="24" t="s">
        <v>33</v>
      </c>
    </row>
    <row r="14" spans="1:6" ht="16.5">
      <c r="A14" s="25" t="s">
        <v>32</v>
      </c>
      <c r="B14" s="75">
        <v>0</v>
      </c>
      <c r="C14" s="74">
        <v>5000000</v>
      </c>
      <c r="D14" s="60"/>
      <c r="E14" s="78">
        <f t="shared" si="0"/>
        <v>5000000</v>
      </c>
      <c r="F14" s="24" t="s">
        <v>37</v>
      </c>
    </row>
    <row r="15" spans="1:6" ht="16.5">
      <c r="A15" s="25" t="s">
        <v>30</v>
      </c>
      <c r="B15" s="41">
        <v>297850000</v>
      </c>
      <c r="C15" s="43">
        <v>376500000</v>
      </c>
      <c r="D15" s="60">
        <v>674350000</v>
      </c>
      <c r="E15" s="85">
        <f t="shared" si="0"/>
        <v>0</v>
      </c>
      <c r="F15" s="24" t="s">
        <v>48</v>
      </c>
    </row>
    <row r="16" spans="1:6" ht="16.5">
      <c r="A16" s="25" t="s">
        <v>31</v>
      </c>
      <c r="B16" s="28">
        <v>6402839</v>
      </c>
      <c r="C16" s="43">
        <v>14890293</v>
      </c>
      <c r="D16" s="60"/>
      <c r="E16" s="78">
        <f t="shared" si="0"/>
        <v>21293132</v>
      </c>
      <c r="F16" s="24" t="s">
        <v>46</v>
      </c>
    </row>
    <row r="17" spans="1:6" ht="16.5">
      <c r="A17" s="25" t="s">
        <v>19</v>
      </c>
      <c r="B17" s="26">
        <v>24286498</v>
      </c>
      <c r="C17" s="43">
        <v>0</v>
      </c>
      <c r="D17" s="60"/>
      <c r="E17" s="78">
        <f t="shared" si="0"/>
        <v>24286498</v>
      </c>
      <c r="F17" s="73"/>
    </row>
    <row r="18" spans="1:6" ht="17.25" thickBot="1">
      <c r="A18" s="29" t="s">
        <v>20</v>
      </c>
      <c r="B18" s="30"/>
      <c r="C18" s="44"/>
      <c r="D18" s="61"/>
      <c r="E18" s="78"/>
      <c r="F18" s="27"/>
    </row>
    <row r="19" spans="1:6" ht="18.75" customHeight="1" thickBot="1">
      <c r="A19" s="3" t="s">
        <v>1</v>
      </c>
      <c r="B19" s="16">
        <f>SUM(B20:B25)</f>
        <v>2193325162</v>
      </c>
      <c r="C19" s="45">
        <f>SUM(C20:C25)</f>
        <v>218576425</v>
      </c>
      <c r="D19" s="62">
        <f>SUM(D20:D25)</f>
        <v>61370912</v>
      </c>
      <c r="E19" s="62">
        <f>SUM(E20:E25)</f>
        <v>2350530675</v>
      </c>
      <c r="F19" s="27"/>
    </row>
    <row r="20" spans="1:6" ht="16.5">
      <c r="A20" s="31" t="s">
        <v>21</v>
      </c>
      <c r="B20" s="23"/>
      <c r="C20" s="42"/>
      <c r="D20" s="63"/>
      <c r="E20" s="78"/>
      <c r="F20" s="27"/>
    </row>
    <row r="21" spans="1:6" ht="16.5">
      <c r="A21" s="32" t="s">
        <v>22</v>
      </c>
      <c r="B21" s="26">
        <v>815473619</v>
      </c>
      <c r="C21" s="43">
        <v>70077310</v>
      </c>
      <c r="D21" s="60"/>
      <c r="E21" s="78">
        <f>B21+C21-D21</f>
        <v>885550929</v>
      </c>
      <c r="F21" s="27"/>
    </row>
    <row r="22" spans="1:6" ht="16.5">
      <c r="A22" s="32" t="s">
        <v>23</v>
      </c>
      <c r="B22" s="26">
        <v>1079199015</v>
      </c>
      <c r="C22" s="43">
        <v>117249546</v>
      </c>
      <c r="D22" s="60">
        <v>49712951</v>
      </c>
      <c r="E22" s="78">
        <f>B22+C22-D22</f>
        <v>1146735610</v>
      </c>
      <c r="F22" s="73"/>
    </row>
    <row r="23" spans="1:6" ht="16.5">
      <c r="A23" s="25" t="s">
        <v>18</v>
      </c>
      <c r="B23" s="33">
        <v>295340780</v>
      </c>
      <c r="C23" s="46">
        <v>29041737</v>
      </c>
      <c r="D23" s="60">
        <v>11657961</v>
      </c>
      <c r="E23" s="78">
        <f>B23+C23-D23</f>
        <v>312724556</v>
      </c>
      <c r="F23" s="27"/>
    </row>
    <row r="24" spans="1:6" ht="16.5">
      <c r="A24" s="25" t="s">
        <v>19</v>
      </c>
      <c r="B24" s="33">
        <v>3311748</v>
      </c>
      <c r="C24" s="46">
        <v>2207832</v>
      </c>
      <c r="D24" s="60"/>
      <c r="E24" s="78">
        <f>B24+C24-D24</f>
        <v>5519580</v>
      </c>
      <c r="F24" s="27"/>
    </row>
    <row r="25" spans="1:6" ht="17.25" thickBot="1">
      <c r="A25" s="29" t="s">
        <v>20</v>
      </c>
      <c r="B25" s="34"/>
      <c r="C25" s="47"/>
      <c r="D25" s="61"/>
      <c r="E25" s="78"/>
      <c r="F25" s="27"/>
    </row>
    <row r="26" spans="1:6" ht="17.25" thickBot="1">
      <c r="A26" s="9" t="s">
        <v>4</v>
      </c>
      <c r="B26" s="10">
        <f>B6-B19</f>
        <v>6150991788</v>
      </c>
      <c r="C26" s="48">
        <f>C6-C19</f>
        <v>1032760780</v>
      </c>
      <c r="D26" s="10">
        <f>D6-D19</f>
        <v>687770280</v>
      </c>
      <c r="E26" s="10">
        <f>E6-E19</f>
        <v>6495982288</v>
      </c>
      <c r="F26" s="27"/>
    </row>
    <row r="27" spans="1:6" ht="17.25" thickBot="1">
      <c r="A27" s="2" t="s">
        <v>5</v>
      </c>
      <c r="B27" s="6">
        <f>SUM(B28:B31)</f>
        <v>212651825</v>
      </c>
      <c r="C27" s="49">
        <f>SUM(C28:C31)</f>
        <v>9719500</v>
      </c>
      <c r="D27" s="64">
        <f>SUM(D28:D31)</f>
        <v>16549529</v>
      </c>
      <c r="E27" s="64">
        <f>SUM(E28:E31)</f>
        <v>205821796</v>
      </c>
      <c r="F27" s="27"/>
    </row>
    <row r="28" spans="1:6" ht="16.5">
      <c r="A28" s="35" t="s">
        <v>24</v>
      </c>
      <c r="B28" s="36"/>
      <c r="C28" s="50"/>
      <c r="D28" s="65"/>
      <c r="E28" s="79"/>
      <c r="F28" s="27"/>
    </row>
    <row r="29" spans="1:6" ht="16.5">
      <c r="A29" s="22" t="s">
        <v>25</v>
      </c>
      <c r="B29" s="37">
        <v>212651825</v>
      </c>
      <c r="C29" s="51">
        <v>9719500</v>
      </c>
      <c r="D29" s="66">
        <v>16549529</v>
      </c>
      <c r="E29" s="78">
        <f>B29+C29-D29</f>
        <v>205821796</v>
      </c>
      <c r="F29" s="27"/>
    </row>
    <row r="30" spans="1:6" ht="16.5">
      <c r="A30" s="25" t="s">
        <v>26</v>
      </c>
      <c r="B30" s="33"/>
      <c r="C30" s="52"/>
      <c r="D30" s="67"/>
      <c r="E30" s="80"/>
      <c r="F30" s="27"/>
    </row>
    <row r="31" spans="1:6" ht="17.25" thickBot="1">
      <c r="A31" s="29" t="s">
        <v>27</v>
      </c>
      <c r="B31" s="34"/>
      <c r="C31" s="53"/>
      <c r="D31" s="68"/>
      <c r="E31" s="81"/>
      <c r="F31" s="27"/>
    </row>
    <row r="32" spans="1:6" ht="17.25" thickBot="1">
      <c r="A32" s="4" t="s">
        <v>2</v>
      </c>
      <c r="B32" s="7">
        <f>SUM(B33:B36)</f>
        <v>127838982</v>
      </c>
      <c r="C32" s="54">
        <f>SUM(C33:C36)</f>
        <v>14616047</v>
      </c>
      <c r="D32" s="7">
        <f>SUM(D33:D36)</f>
        <v>10757194</v>
      </c>
      <c r="E32" s="7">
        <f>SUM(E33:E36)</f>
        <v>131697835</v>
      </c>
      <c r="F32" s="27"/>
    </row>
    <row r="33" spans="1:6" ht="16.5">
      <c r="A33" s="22" t="s">
        <v>24</v>
      </c>
      <c r="B33" s="38"/>
      <c r="C33" s="55"/>
      <c r="D33" s="69"/>
      <c r="E33" s="82"/>
      <c r="F33" s="27"/>
    </row>
    <row r="34" spans="1:6" ht="16.5">
      <c r="A34" s="25" t="s">
        <v>25</v>
      </c>
      <c r="B34" s="33">
        <v>127838982</v>
      </c>
      <c r="C34" s="46">
        <v>14616047</v>
      </c>
      <c r="D34" s="70">
        <v>10757194</v>
      </c>
      <c r="E34" s="78">
        <f>B34+C34-D34</f>
        <v>131697835</v>
      </c>
      <c r="F34" s="27"/>
    </row>
    <row r="35" spans="1:6" ht="16.5">
      <c r="A35" s="25" t="s">
        <v>26</v>
      </c>
      <c r="B35" s="33"/>
      <c r="C35" s="46"/>
      <c r="D35" s="71"/>
      <c r="E35" s="80"/>
      <c r="F35" s="27"/>
    </row>
    <row r="36" spans="1:6" ht="17.25" thickBot="1">
      <c r="A36" s="29" t="s">
        <v>27</v>
      </c>
      <c r="B36" s="34"/>
      <c r="C36" s="56"/>
      <c r="D36" s="72"/>
      <c r="E36" s="81"/>
      <c r="F36" s="27"/>
    </row>
    <row r="37" spans="1:6" ht="17.25" thickBot="1">
      <c r="A37" s="9" t="s">
        <v>3</v>
      </c>
      <c r="B37" s="10">
        <f>B27-B32</f>
        <v>84812843</v>
      </c>
      <c r="C37" s="83">
        <f>C27-C32</f>
        <v>-4896547</v>
      </c>
      <c r="D37" s="84">
        <f>D27-D32</f>
        <v>5792335</v>
      </c>
      <c r="E37" s="10">
        <f>E27-E32</f>
        <v>74123961</v>
      </c>
      <c r="F37" s="27"/>
    </row>
    <row r="38" spans="1:6" ht="19.5" customHeight="1" thickBot="1">
      <c r="A38" s="5" t="s">
        <v>6</v>
      </c>
      <c r="B38" s="8">
        <f>B26+B37</f>
        <v>6235804631</v>
      </c>
      <c r="C38" s="57">
        <f>C26+C37</f>
        <v>1027864233</v>
      </c>
      <c r="D38" s="8">
        <f>D26+D37</f>
        <v>693562615</v>
      </c>
      <c r="E38" s="8">
        <f>E26+E37</f>
        <v>6570106249</v>
      </c>
      <c r="F38" s="39"/>
    </row>
    <row r="39" spans="1:6" ht="21.75" customHeight="1">
      <c r="A39" s="13"/>
      <c r="B39" s="14"/>
      <c r="C39" s="14" t="s">
        <v>39</v>
      </c>
      <c r="D39" s="76">
        <v>14</v>
      </c>
      <c r="E39" s="15"/>
      <c r="F39" s="12"/>
    </row>
    <row r="40" spans="1:3" ht="16.5">
      <c r="A40" s="11"/>
      <c r="B40" s="11"/>
      <c r="C40" s="11"/>
    </row>
    <row r="41" spans="1:3" ht="16.5">
      <c r="A41" s="11"/>
      <c r="B41" s="11"/>
      <c r="C41" s="11"/>
    </row>
    <row r="42" ht="16.5">
      <c r="A42" s="11"/>
    </row>
    <row r="43" ht="16.5">
      <c r="A43" s="11"/>
    </row>
    <row r="44" ht="16.5">
      <c r="A44" s="11"/>
    </row>
    <row r="45" ht="16.5">
      <c r="A45" s="11"/>
    </row>
    <row r="46" ht="16.5">
      <c r="A46" s="11"/>
    </row>
  </sheetData>
  <mergeCells count="3">
    <mergeCell ref="F4:F5"/>
    <mergeCell ref="A4:A5"/>
    <mergeCell ref="A2:F2"/>
  </mergeCells>
  <printOptions/>
  <pageMargins left="0.4724409448818898" right="0.1968503937007874" top="0" bottom="0" header="0.7874015748031497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顏玲玲</cp:lastModifiedBy>
  <cp:lastPrinted>2011-09-13T02:37:56Z</cp:lastPrinted>
  <dcterms:created xsi:type="dcterms:W3CDTF">2006-04-13T09:39:50Z</dcterms:created>
  <dcterms:modified xsi:type="dcterms:W3CDTF">2011-09-13T03:04:01Z</dcterms:modified>
  <cp:category/>
  <cp:version/>
  <cp:contentType/>
  <cp:contentStatus/>
</cp:coreProperties>
</file>