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2" activeTab="0"/>
  </bookViews>
  <sheets>
    <sheet name="支出預算明細表" sheetId="1" r:id="rId1"/>
    <sheet name="支出預算補充說明" sheetId="2" r:id="rId2"/>
  </sheets>
  <definedNames/>
  <calcPr fullCalcOnLoad="1"/>
</workbook>
</file>

<file path=xl/sharedStrings.xml><?xml version="1.0" encoding="utf-8"?>
<sst xmlns="http://schemas.openxmlformats.org/spreadsheetml/2006/main" count="181" uniqueCount="161">
  <si>
    <t xml:space="preserve"> </t>
  </si>
  <si>
    <t>中  原  大  學</t>
  </si>
  <si>
    <t>99學年度
決算數</t>
  </si>
  <si>
    <t>科          目</t>
  </si>
  <si>
    <t>%</t>
  </si>
  <si>
    <t>編號：306</t>
  </si>
  <si>
    <t>支出預算明細表</t>
  </si>
  <si>
    <t>中華民國九十七學年度</t>
  </si>
  <si>
    <t>單位：元            全1頁第1頁</t>
  </si>
  <si>
    <t>說            明</t>
  </si>
  <si>
    <t>編 號</t>
  </si>
  <si>
    <t>名      稱</t>
  </si>
  <si>
    <t>董事會支出</t>
  </si>
  <si>
    <t>5111</t>
  </si>
  <si>
    <t xml:space="preserve">  人事費</t>
  </si>
  <si>
    <t>5112</t>
  </si>
  <si>
    <t xml:space="preserve">  業務費</t>
  </si>
  <si>
    <t>5113</t>
  </si>
  <si>
    <t>-</t>
  </si>
  <si>
    <t>5114</t>
  </si>
  <si>
    <t xml:space="preserve">  退休撫卹費</t>
  </si>
  <si>
    <t>5115</t>
  </si>
  <si>
    <t>5116</t>
  </si>
  <si>
    <t xml:space="preserve">  折舊及攤銷</t>
  </si>
  <si>
    <t>行政管理支出</t>
  </si>
  <si>
    <t>5121</t>
  </si>
  <si>
    <t>5122</t>
  </si>
  <si>
    <t>5124</t>
  </si>
  <si>
    <t xml:space="preserve">  退休撫卹費</t>
  </si>
  <si>
    <t>5125</t>
  </si>
  <si>
    <t>教學研究及訓輔支出</t>
  </si>
  <si>
    <t>5131</t>
  </si>
  <si>
    <t>5132</t>
  </si>
  <si>
    <t>5134</t>
  </si>
  <si>
    <t>5135</t>
  </si>
  <si>
    <t>獎助學金支出</t>
  </si>
  <si>
    <t xml:space="preserve">  5141</t>
  </si>
  <si>
    <t xml:space="preserve">  獎學金支出</t>
  </si>
  <si>
    <t xml:space="preserve">  5142</t>
  </si>
  <si>
    <t xml:space="preserve">  助學金支出</t>
  </si>
  <si>
    <t>推廣教育支出</t>
  </si>
  <si>
    <t>5151</t>
  </si>
  <si>
    <t>5152</t>
  </si>
  <si>
    <t>5155</t>
  </si>
  <si>
    <t>5161</t>
  </si>
  <si>
    <t xml:space="preserve">  人事費</t>
  </si>
  <si>
    <t>5162</t>
  </si>
  <si>
    <t xml:space="preserve">  業務費</t>
  </si>
  <si>
    <t>5165</t>
  </si>
  <si>
    <t xml:space="preserve">  折舊及攤銷</t>
  </si>
  <si>
    <t>5190</t>
  </si>
  <si>
    <t>財務支出</t>
  </si>
  <si>
    <t>5191</t>
  </si>
  <si>
    <t xml:space="preserve">  利息費用</t>
  </si>
  <si>
    <t>51A0</t>
  </si>
  <si>
    <t>其他支出</t>
  </si>
  <si>
    <t>51A1</t>
  </si>
  <si>
    <t xml:space="preserve">  試務費支出</t>
  </si>
  <si>
    <t>51A2</t>
  </si>
  <si>
    <t xml:space="preserve">  募款支出</t>
  </si>
  <si>
    <t>51A3</t>
  </si>
  <si>
    <t xml:space="preserve">  預備金</t>
  </si>
  <si>
    <t>51A9</t>
  </si>
  <si>
    <t>合     計</t>
  </si>
  <si>
    <t>101學年度預算與
估計100學年度
決算比較</t>
  </si>
  <si>
    <t>差異</t>
  </si>
  <si>
    <r>
      <t xml:space="preserve"> 中  原  大  學                            </t>
    </r>
    <r>
      <rPr>
        <b/>
        <sz val="12"/>
        <rFont val="標楷體"/>
        <family val="4"/>
      </rPr>
      <t xml:space="preserve"> </t>
    </r>
  </si>
  <si>
    <t>支出預算明細表</t>
  </si>
  <si>
    <t>512301</t>
  </si>
  <si>
    <t>515301</t>
  </si>
  <si>
    <t>516301</t>
  </si>
  <si>
    <t>99學年度
決算數</t>
  </si>
  <si>
    <t>科          目</t>
  </si>
  <si>
    <t>101學年度
預算數</t>
  </si>
  <si>
    <t>估計100學年度
決算數</t>
  </si>
  <si>
    <t>101學年度預算與
估計100學年度
決算比較</t>
  </si>
  <si>
    <t>說            明</t>
  </si>
  <si>
    <t>編 號</t>
  </si>
  <si>
    <t>名      稱</t>
  </si>
  <si>
    <t>差異</t>
  </si>
  <si>
    <t>%</t>
  </si>
  <si>
    <t>101學年度
預算數</t>
  </si>
  <si>
    <t>估計100學年度
決算數</t>
  </si>
  <si>
    <t xml:space="preserve">  維護費</t>
  </si>
  <si>
    <t xml:space="preserve">  財產交易短絀</t>
  </si>
  <si>
    <t xml:space="preserve">  雜項支出</t>
  </si>
  <si>
    <t>5133</t>
  </si>
  <si>
    <t xml:space="preserve">  出席費及交通費</t>
  </si>
  <si>
    <t xml:space="preserve">            單位：新臺幣元   全2頁第2頁</t>
  </si>
  <si>
    <t xml:space="preserve">           單位：新臺幣元   全2頁第1頁</t>
  </si>
  <si>
    <t xml:space="preserve"> </t>
  </si>
  <si>
    <t>51A4</t>
  </si>
  <si>
    <t>產學合作支出</t>
  </si>
  <si>
    <t>詳如次頁之補充說明</t>
  </si>
  <si>
    <t>詳如次頁之補充說明</t>
  </si>
  <si>
    <t xml:space="preserve">                                              101學年度                                  </t>
  </si>
  <si>
    <t>支出預算明細表-補充說明</t>
  </si>
  <si>
    <t>一、支出預算說明：</t>
  </si>
  <si>
    <t>(一)各項支出預算之預估基礎，詳見預算編製說明第2頁。</t>
  </si>
  <si>
    <t xml:space="preserve">       1.獎學金104,825,822元</t>
  </si>
  <si>
    <t xml:space="preserve">               (1)校內補助90,322,522元</t>
  </si>
  <si>
    <t xml:space="preserve">                       體育獎學金300,000元</t>
  </si>
  <si>
    <r>
      <t xml:space="preserve">              </t>
    </r>
    <r>
      <rPr>
        <sz val="14"/>
        <rFont val="標楷體"/>
        <family val="4"/>
      </rPr>
      <t xml:space="preserve">        </t>
    </r>
    <r>
      <rPr>
        <sz val="12"/>
        <rFont val="標楷體"/>
        <family val="4"/>
      </rPr>
      <t>研究生獎助學金59</t>
    </r>
    <r>
      <rPr>
        <sz val="12"/>
        <color indexed="8"/>
        <rFont val="標楷體"/>
        <family val="4"/>
      </rPr>
      <t>,056,853元</t>
    </r>
  </si>
  <si>
    <t xml:space="preserve">                       種籽、全人榮譽及書卷獎3,900,000元</t>
  </si>
  <si>
    <t xml:space="preserve">                       僑生與外籍生獎助學金19,665,669元</t>
  </si>
  <si>
    <t xml:space="preserve">                       越南專班獎助學金2,400,000元</t>
  </si>
  <si>
    <t xml:space="preserve">                       陸生來台獎助學金1,500,000元</t>
  </si>
  <si>
    <t xml:space="preserve">                       專案外國大學生獎學金3,500,000元</t>
  </si>
  <si>
    <t xml:space="preserve">               (2)政府補助14,503,300元</t>
  </si>
  <si>
    <t xml:space="preserve">                       教育部研究生獎助學金13,463,300元</t>
  </si>
  <si>
    <t xml:space="preserve">                       其他機關獎助學金1,040,000元</t>
  </si>
  <si>
    <t>2.助學金62,469,899元</t>
  </si>
  <si>
    <t xml:space="preserve">    (1)校內補助41,804,599元</t>
  </si>
  <si>
    <t xml:space="preserve">            工讀助學金24,209,399元</t>
  </si>
  <si>
    <t xml:space="preserve">            弱勢學生助學金11,475,000元  </t>
  </si>
  <si>
    <t xml:space="preserve">            全人標竿獎1,000,000元</t>
  </si>
  <si>
    <t xml:space="preserve">            清寒學生助學金1,200,000元</t>
  </si>
  <si>
    <t xml:space="preserve">            宿舍自治輔導基金150,000元</t>
  </si>
  <si>
    <t xml:space="preserve">            宿舍安全防護基金3,215,200元</t>
  </si>
  <si>
    <t xml:space="preserve">            研究相關獎助學金555,000元   </t>
  </si>
  <si>
    <t xml:space="preserve">    (2)政府補助20,665,300元</t>
  </si>
  <si>
    <t xml:space="preserve">            教育部工讀助學金3,545,300元</t>
  </si>
  <si>
    <t xml:space="preserve">            教育部弱勢學生助學金16,418,000元</t>
  </si>
  <si>
    <t xml:space="preserve">            教育部師培助學金432,000元</t>
  </si>
  <si>
    <t xml:space="preserve">            其他機關補助270,000元</t>
  </si>
  <si>
    <t xml:space="preserve">    (三)人事費分析</t>
  </si>
  <si>
    <t xml:space="preserve">         1.人事費支出1,224,357,013元(不含教育部補助軍訓教官薪資21,128,518元</t>
  </si>
  <si>
    <t>、推廣中心50,826,598元及產學合作計畫230,000,000元)</t>
  </si>
  <si>
    <t>包含：</t>
  </si>
  <si>
    <t xml:space="preserve">         2.較100學年度增加49,505,903元，除薪級、保險自然晉級以外，各系所生師比</t>
  </si>
  <si>
    <t xml:space="preserve">           因素及100學年度增聘10位教師，101學年度擬另增聘10位教師。</t>
  </si>
  <si>
    <r>
      <t xml:space="preserve">         3.</t>
    </r>
    <r>
      <rPr>
        <sz val="12"/>
        <rFont val="標楷體"/>
        <family val="4"/>
      </rPr>
      <t>人事費佔學費收入103.07%(1,224,357,013元/1,187,847,470元)</t>
    </r>
    <r>
      <rPr>
        <sz val="12"/>
        <color indexed="8"/>
        <rFont val="標楷體"/>
        <family val="4"/>
      </rPr>
      <t>。</t>
    </r>
    <r>
      <rPr>
        <b/>
        <sz val="14"/>
        <rFont val="標楷體"/>
        <family val="4"/>
      </rPr>
      <t xml:space="preserve"> </t>
    </r>
    <r>
      <rPr>
        <sz val="12"/>
        <color indexed="8"/>
        <rFont val="標楷體"/>
        <family val="4"/>
      </rPr>
      <t xml:space="preserve">    </t>
    </r>
  </si>
  <si>
    <r>
      <t xml:space="preserve">         4.</t>
    </r>
    <r>
      <rPr>
        <sz val="12"/>
        <rFont val="標楷體"/>
        <family val="4"/>
      </rPr>
      <t>人事費佔學雜費收入79.33% (不含電腦、語言實習費)</t>
    </r>
  </si>
  <si>
    <r>
      <t xml:space="preserve">             (1,224,357,013元/1,543,378,160元)。</t>
    </r>
    <r>
      <rPr>
        <b/>
        <sz val="14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</si>
  <si>
    <r>
      <t xml:space="preserve">         5.人事費佔經常門支出43.28</t>
    </r>
    <r>
      <rPr>
        <sz val="12"/>
        <color indexed="8"/>
        <rFont val="標楷體"/>
        <family val="4"/>
      </rPr>
      <t>%(</t>
    </r>
    <r>
      <rPr>
        <sz val="12"/>
        <rFont val="標楷體"/>
        <family val="4"/>
      </rPr>
      <t>1,224,357,013元</t>
    </r>
    <r>
      <rPr>
        <sz val="12"/>
        <color indexed="8"/>
        <rFont val="標楷體"/>
        <family val="4"/>
      </rPr>
      <t>/2,828,724,633元)</t>
    </r>
  </si>
  <si>
    <r>
      <t xml:space="preserve">        </t>
    </r>
    <r>
      <rPr>
        <sz val="12"/>
        <color indexed="8"/>
        <rFont val="標楷體"/>
        <family val="4"/>
      </rPr>
      <t xml:space="preserve"> 6.人事費佔總支出38.56%(</t>
    </r>
    <r>
      <rPr>
        <sz val="12"/>
        <rFont val="標楷體"/>
        <family val="4"/>
      </rPr>
      <t>1,224,357,013元</t>
    </r>
    <r>
      <rPr>
        <sz val="12"/>
        <color indexed="8"/>
        <rFont val="標楷體"/>
        <family val="4"/>
      </rPr>
      <t>/3,175,248,649元)</t>
    </r>
  </si>
  <si>
    <t xml:space="preserve">       二、重大差異說明：</t>
  </si>
  <si>
    <r>
      <t xml:space="preserve">   </t>
    </r>
    <r>
      <rPr>
        <sz val="12"/>
        <rFont val="標楷體"/>
        <family val="4"/>
      </rPr>
      <t xml:space="preserve">  </t>
    </r>
    <r>
      <rPr>
        <b/>
        <sz val="12"/>
        <rFont val="標楷體"/>
        <family val="4"/>
      </rPr>
      <t>101學年度預算數與100學年度估計決算數比較，差異達20%以上者，其原因如下：</t>
    </r>
  </si>
  <si>
    <t xml:space="preserve">     (二)行政管理支出:  </t>
  </si>
  <si>
    <t xml:space="preserve">                  報廢金額編列於「財產交易短絀」及100學年度維澈樓興建內部零星裝修。</t>
  </si>
  <si>
    <t xml:space="preserve">     (四)推廣教育支出:</t>
  </si>
  <si>
    <t xml:space="preserve">     (五)產學合作支出:  </t>
  </si>
  <si>
    <r>
      <t xml:space="preserve">        </t>
    </r>
    <r>
      <rPr>
        <sz val="12"/>
        <rFont val="標楷體"/>
        <family val="4"/>
      </rPr>
      <t xml:space="preserve">  維護費：係100學年度估計決算數內含報廢數1,152,888元，而101學年度預算報 </t>
    </r>
  </si>
  <si>
    <t xml:space="preserve">                  金額廢金額編列於「財產交易短絀」。</t>
  </si>
  <si>
    <t xml:space="preserve">     (六)財務支出:</t>
  </si>
  <si>
    <t xml:space="preserve">          利息支出：係租賃熱泵熱水系統利息支出逐年減少。</t>
  </si>
  <si>
    <t xml:space="preserve">      (七)其他支出:</t>
  </si>
  <si>
    <t xml:space="preserve">          2.預備金：100學年度估計決算數減少係因未發生特殊重大事件、緊急事故所致。</t>
  </si>
  <si>
    <t xml:space="preserve">          3.募款支出：因101學年度將募款支出金額  編列在教學業務費項下。</t>
  </si>
  <si>
    <t xml:space="preserve">    董事會人事費4,136,275元</t>
  </si>
  <si>
    <t xml:space="preserve">           行政人事費340,596,046元</t>
  </si>
  <si>
    <t xml:space="preserve">           教學人事費879,624,692元</t>
  </si>
  <si>
    <t xml:space="preserve">    (一)董事會支出:</t>
  </si>
  <si>
    <t xml:space="preserve">          出席費及交通費：係因100學年度撙節支出。</t>
  </si>
  <si>
    <t xml:space="preserve">          維護費：係100學年度估計決算數內含報廢數10,138,858元，而101學年度預算報廢金額編列於「財產交易短絀」。</t>
  </si>
  <si>
    <t xml:space="preserve">     (三)教學研究及訓輔支出: </t>
  </si>
  <si>
    <t xml:space="preserve">          維護費：係100學年度估計決算數內含報廢數19,101,837元，而101學年度預算</t>
  </si>
  <si>
    <t xml:space="preserve">          維護費：係因100學年度撙節支出。</t>
  </si>
  <si>
    <t xml:space="preserve">          1.財產交易短絀：係100學年度報廢數是包含在維護及報廢科目內，101學年度則包含在其他支出項下。</t>
  </si>
  <si>
    <t xml:space="preserve">    應提撥學生各項就學獎補助金額77,168,908元【(學費1,187,847,470+雜費355,530,690）×5%】為高,明細如下：</t>
  </si>
  <si>
    <t>(二)獎助學金支出167,295,721元，不含政府補助款為132,127,121元,較教育部規定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</si>
</sst>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_-* #,##0_-;\-* #,##0_-;_-* &quot;-&quot;??_-;_-@_-"/>
    <numFmt numFmtId="183" formatCode="0.00_);\(0.00\)"/>
    <numFmt numFmtId="184" formatCode="#,##0_ "/>
    <numFmt numFmtId="185" formatCode="[$€-2]\ #,##0.00_);[Red]\([$€-2]\ #,##0.00\)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6"/>
      <name val="標楷體"/>
      <family val="4"/>
    </font>
    <font>
      <sz val="18"/>
      <color indexed="10"/>
      <name val="標楷體"/>
      <family val="4"/>
    </font>
    <font>
      <b/>
      <sz val="18"/>
      <color indexed="8"/>
      <name val="標楷體"/>
      <family val="4"/>
    </font>
    <font>
      <b/>
      <sz val="13"/>
      <name val="標楷體"/>
      <family val="4"/>
    </font>
    <font>
      <b/>
      <sz val="12"/>
      <name val="新細明體"/>
      <family val="1"/>
    </font>
    <font>
      <sz val="11"/>
      <color indexed="8"/>
      <name val="標楷體"/>
      <family val="4"/>
    </font>
    <font>
      <sz val="14"/>
      <name val="標楷體"/>
      <family val="4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1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176" fontId="6" fillId="0" borderId="0" xfId="33" applyNumberFormat="1" applyFont="1" applyAlignment="1">
      <alignment vertical="center"/>
      <protection/>
    </xf>
    <xf numFmtId="10" fontId="12" fillId="0" borderId="10" xfId="40" applyNumberFormat="1" applyFont="1" applyBorder="1" applyAlignment="1">
      <alignment horizontal="right" vertical="center"/>
    </xf>
    <xf numFmtId="10" fontId="12" fillId="0" borderId="11" xfId="40" applyNumberFormat="1" applyFont="1" applyBorder="1" applyAlignment="1">
      <alignment horizontal="right" vertical="center"/>
    </xf>
    <xf numFmtId="10" fontId="6" fillId="0" borderId="11" xfId="4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176" fontId="11" fillId="0" borderId="10" xfId="34" applyNumberFormat="1" applyFont="1" applyBorder="1" applyAlignment="1">
      <alignment horizontal="right" vertical="center"/>
    </xf>
    <xf numFmtId="176" fontId="6" fillId="0" borderId="11" xfId="33" applyNumberFormat="1" applyFont="1" applyBorder="1" applyAlignment="1">
      <alignment vertical="center"/>
      <protection/>
    </xf>
    <xf numFmtId="10" fontId="13" fillId="0" borderId="11" xfId="40" applyNumberFormat="1" applyFont="1" applyBorder="1" applyAlignment="1">
      <alignment horizontal="right" vertical="center"/>
    </xf>
    <xf numFmtId="176" fontId="6" fillId="0" borderId="0" xfId="34" applyNumberFormat="1" applyFont="1" applyBorder="1" applyAlignment="1">
      <alignment horizontal="right" vertical="center"/>
    </xf>
    <xf numFmtId="176" fontId="10" fillId="0" borderId="11" xfId="34" applyNumberFormat="1" applyFont="1" applyBorder="1" applyAlignment="1">
      <alignment horizontal="right" vertical="center"/>
    </xf>
    <xf numFmtId="176" fontId="10" fillId="0" borderId="13" xfId="34" applyNumberFormat="1" applyFont="1" applyBorder="1" applyAlignment="1">
      <alignment horizontal="right" vertical="center"/>
    </xf>
    <xf numFmtId="176" fontId="6" fillId="0" borderId="0" xfId="33" applyNumberFormat="1" applyFont="1" applyAlignment="1">
      <alignment horizontal="center" vertical="center"/>
      <protection/>
    </xf>
    <xf numFmtId="176" fontId="6" fillId="0" borderId="0" xfId="34" applyNumberFormat="1" applyFont="1" applyAlignment="1">
      <alignment vertical="center"/>
    </xf>
    <xf numFmtId="176" fontId="6" fillId="0" borderId="13" xfId="33" applyNumberFormat="1" applyFont="1" applyBorder="1" applyAlignment="1">
      <alignment vertical="center"/>
      <protection/>
    </xf>
    <xf numFmtId="176" fontId="6" fillId="0" borderId="0" xfId="34" applyNumberFormat="1" applyFont="1" applyBorder="1" applyAlignment="1">
      <alignment horizontal="center" vertical="center"/>
    </xf>
    <xf numFmtId="176" fontId="3" fillId="0" borderId="0" xfId="34" applyNumberFormat="1" applyFont="1" applyAlignment="1">
      <alignment vertical="center"/>
    </xf>
    <xf numFmtId="176" fontId="13" fillId="0" borderId="0" xfId="34" applyNumberFormat="1" applyFont="1" applyBorder="1" applyAlignment="1">
      <alignment horizontal="center" vertical="center"/>
    </xf>
    <xf numFmtId="176" fontId="14" fillId="0" borderId="10" xfId="34" applyNumberFormat="1" applyFont="1" applyBorder="1" applyAlignment="1">
      <alignment horizontal="right" vertical="center"/>
    </xf>
    <xf numFmtId="49" fontId="12" fillId="0" borderId="10" xfId="33" applyNumberFormat="1" applyFont="1" applyBorder="1" applyAlignment="1">
      <alignment horizontal="left" vertical="center"/>
      <protection/>
    </xf>
    <xf numFmtId="176" fontId="18" fillId="0" borderId="10" xfId="33" applyNumberFormat="1" applyFont="1" applyBorder="1" applyAlignment="1">
      <alignment vertical="center"/>
      <protection/>
    </xf>
    <xf numFmtId="176" fontId="12" fillId="0" borderId="10" xfId="33" applyNumberFormat="1" applyFont="1" applyBorder="1" applyAlignment="1">
      <alignment vertical="center"/>
      <protection/>
    </xf>
    <xf numFmtId="176" fontId="13" fillId="0" borderId="11" xfId="34" applyNumberFormat="1" applyFont="1" applyBorder="1" applyAlignment="1">
      <alignment horizontal="right" vertical="center"/>
    </xf>
    <xf numFmtId="49" fontId="6" fillId="0" borderId="11" xfId="33" applyNumberFormat="1" applyFont="1" applyBorder="1" applyAlignment="1">
      <alignment horizontal="center" vertical="center"/>
      <protection/>
    </xf>
    <xf numFmtId="176" fontId="3" fillId="0" borderId="11" xfId="33" applyNumberFormat="1" applyFont="1" applyBorder="1" applyAlignment="1">
      <alignment vertical="center"/>
      <protection/>
    </xf>
    <xf numFmtId="177" fontId="10" fillId="0" borderId="11" xfId="33" applyNumberFormat="1" applyFont="1" applyBorder="1" applyAlignment="1">
      <alignment vertical="center"/>
      <protection/>
    </xf>
    <xf numFmtId="10" fontId="6" fillId="0" borderId="11" xfId="40" applyNumberFormat="1" applyFont="1" applyBorder="1" applyAlignment="1" quotePrefix="1">
      <alignment horizontal="right" vertical="center"/>
    </xf>
    <xf numFmtId="49" fontId="6" fillId="0" borderId="11" xfId="33" applyNumberFormat="1" applyFont="1" applyBorder="1" applyAlignment="1">
      <alignment horizontal="left" vertical="center"/>
      <protection/>
    </xf>
    <xf numFmtId="176" fontId="13" fillId="0" borderId="13" xfId="34" applyNumberFormat="1" applyFont="1" applyBorder="1" applyAlignment="1">
      <alignment horizontal="right" vertical="center"/>
    </xf>
    <xf numFmtId="49" fontId="6" fillId="0" borderId="13" xfId="33" applyNumberFormat="1" applyFont="1" applyBorder="1" applyAlignment="1">
      <alignment horizontal="center" vertical="center"/>
      <protection/>
    </xf>
    <xf numFmtId="176" fontId="3" fillId="0" borderId="13" xfId="33" applyNumberFormat="1" applyFont="1" applyBorder="1" applyAlignment="1">
      <alignment vertical="center"/>
      <protection/>
    </xf>
    <xf numFmtId="10" fontId="6" fillId="0" borderId="13" xfId="40" applyNumberFormat="1" applyFont="1" applyBorder="1" applyAlignment="1">
      <alignment horizontal="right" vertical="center"/>
    </xf>
    <xf numFmtId="176" fontId="18" fillId="0" borderId="14" xfId="33" applyNumberFormat="1" applyFont="1" applyBorder="1" applyAlignment="1">
      <alignment vertical="center"/>
      <protection/>
    </xf>
    <xf numFmtId="176" fontId="11" fillId="0" borderId="14" xfId="34" applyNumberFormat="1" applyFont="1" applyBorder="1" applyAlignment="1">
      <alignment horizontal="right" vertical="center"/>
    </xf>
    <xf numFmtId="177" fontId="11" fillId="0" borderId="10" xfId="33" applyNumberFormat="1" applyFont="1" applyBorder="1" applyAlignment="1">
      <alignment vertical="center"/>
      <protection/>
    </xf>
    <xf numFmtId="177" fontId="6" fillId="0" borderId="11" xfId="33" applyNumberFormat="1" applyFont="1" applyBorder="1" applyAlignment="1">
      <alignment vertical="center"/>
      <protection/>
    </xf>
    <xf numFmtId="177" fontId="12" fillId="0" borderId="10" xfId="33" applyNumberFormat="1" applyFont="1" applyBorder="1" applyAlignment="1">
      <alignment vertical="center"/>
      <protection/>
    </xf>
    <xf numFmtId="10" fontId="6" fillId="0" borderId="10" xfId="40" applyNumberFormat="1" applyFont="1" applyBorder="1" applyAlignment="1">
      <alignment horizontal="right" vertical="center"/>
    </xf>
    <xf numFmtId="176" fontId="13" fillId="33" borderId="13" xfId="34" applyNumberFormat="1" applyFont="1" applyFill="1" applyBorder="1" applyAlignment="1">
      <alignment horizontal="right" vertical="center"/>
    </xf>
    <xf numFmtId="177" fontId="6" fillId="0" borderId="13" xfId="33" applyNumberFormat="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6" fillId="0" borderId="13" xfId="33" applyNumberFormat="1" applyFont="1" applyBorder="1" applyAlignment="1">
      <alignment horizontal="left" vertical="center"/>
      <protection/>
    </xf>
    <xf numFmtId="10" fontId="12" fillId="0" borderId="13" xfId="4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12" fillId="0" borderId="10" xfId="33" applyNumberFormat="1" applyFont="1" applyBorder="1" applyAlignment="1">
      <alignment horizontal="center" vertical="center"/>
      <protection/>
    </xf>
    <xf numFmtId="176" fontId="12" fillId="0" borderId="14" xfId="33" applyNumberFormat="1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vertical="center"/>
      <protection/>
    </xf>
    <xf numFmtId="0" fontId="6" fillId="0" borderId="12" xfId="33" applyFont="1" applyBorder="1">
      <alignment/>
      <protection/>
    </xf>
    <xf numFmtId="0" fontId="10" fillId="0" borderId="12" xfId="33" applyFont="1" applyBorder="1">
      <alignment/>
      <protection/>
    </xf>
    <xf numFmtId="0" fontId="10" fillId="0" borderId="15" xfId="33" applyFont="1" applyBorder="1">
      <alignment/>
      <protection/>
    </xf>
    <xf numFmtId="0" fontId="0" fillId="0" borderId="0" xfId="0" applyFill="1" applyAlignment="1">
      <alignment vertical="center"/>
    </xf>
    <xf numFmtId="0" fontId="11" fillId="0" borderId="12" xfId="33" applyFont="1" applyBorder="1">
      <alignment/>
      <protection/>
    </xf>
    <xf numFmtId="176" fontId="13" fillId="0" borderId="11" xfId="34" applyNumberFormat="1" applyFont="1" applyFill="1" applyBorder="1" applyAlignment="1">
      <alignment horizontal="right" vertical="center"/>
    </xf>
    <xf numFmtId="49" fontId="6" fillId="0" borderId="11" xfId="33" applyNumberFormat="1" applyFont="1" applyFill="1" applyBorder="1" applyAlignment="1">
      <alignment horizontal="center" vertical="center"/>
      <protection/>
    </xf>
    <xf numFmtId="176" fontId="3" fillId="0" borderId="11" xfId="33" applyNumberFormat="1" applyFont="1" applyFill="1" applyBorder="1" applyAlignment="1">
      <alignment vertical="center"/>
      <protection/>
    </xf>
    <xf numFmtId="176" fontId="10" fillId="0" borderId="11" xfId="34" applyNumberFormat="1" applyFont="1" applyFill="1" applyBorder="1" applyAlignment="1">
      <alignment horizontal="right" vertical="center"/>
    </xf>
    <xf numFmtId="176" fontId="6" fillId="0" borderId="11" xfId="33" applyNumberFormat="1" applyFont="1" applyFill="1" applyBorder="1" applyAlignment="1">
      <alignment vertical="center"/>
      <protection/>
    </xf>
    <xf numFmtId="10" fontId="13" fillId="0" borderId="11" xfId="40" applyNumberFormat="1" applyFont="1" applyFill="1" applyBorder="1" applyAlignment="1">
      <alignment horizontal="right" vertical="center"/>
    </xf>
    <xf numFmtId="0" fontId="6" fillId="0" borderId="12" xfId="33" applyFont="1" applyFill="1" applyBorder="1">
      <alignment/>
      <protection/>
    </xf>
    <xf numFmtId="10" fontId="6" fillId="0" borderId="11" xfId="40" applyNumberFormat="1" applyFont="1" applyFill="1" applyBorder="1" applyAlignment="1">
      <alignment horizontal="right" vertical="center"/>
    </xf>
    <xf numFmtId="177" fontId="10" fillId="0" borderId="11" xfId="33" applyNumberFormat="1" applyFont="1" applyFill="1" applyBorder="1" applyAlignment="1">
      <alignment vertical="center"/>
      <protection/>
    </xf>
    <xf numFmtId="177" fontId="12" fillId="0" borderId="11" xfId="33" applyNumberFormat="1" applyFont="1" applyFill="1" applyBorder="1" applyAlignment="1">
      <alignment vertical="center"/>
      <protection/>
    </xf>
    <xf numFmtId="177" fontId="6" fillId="0" borderId="11" xfId="33" applyNumberFormat="1" applyFont="1" applyFill="1" applyBorder="1" applyAlignment="1">
      <alignment vertical="center"/>
      <protection/>
    </xf>
    <xf numFmtId="176" fontId="6" fillId="0" borderId="0" xfId="34" applyNumberFormat="1" applyFont="1" applyBorder="1" applyAlignment="1">
      <alignment horizontal="left" vertical="center"/>
    </xf>
    <xf numFmtId="0" fontId="20" fillId="0" borderId="11" xfId="33" applyFont="1" applyBorder="1" applyAlignment="1">
      <alignment/>
      <protection/>
    </xf>
    <xf numFmtId="0" fontId="20" fillId="0" borderId="13" xfId="33" applyFont="1" applyBorder="1" applyAlignment="1">
      <alignment vertical="top"/>
      <protection/>
    </xf>
    <xf numFmtId="0" fontId="6" fillId="0" borderId="12" xfId="33" applyFont="1" applyBorder="1" applyAlignment="1">
      <alignment vertical="top"/>
      <protection/>
    </xf>
    <xf numFmtId="0" fontId="20" fillId="0" borderId="11" xfId="33" applyFont="1" applyBorder="1" applyAlignment="1">
      <alignment vertical="top"/>
      <protection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indent="5"/>
    </xf>
    <xf numFmtId="0" fontId="57" fillId="0" borderId="0" xfId="0" applyFont="1" applyAlignment="1">
      <alignment horizontal="left" vertical="center" indent="6"/>
    </xf>
    <xf numFmtId="0" fontId="57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12" fillId="0" borderId="14" xfId="33" applyNumberFormat="1" applyFont="1" applyBorder="1" applyAlignment="1">
      <alignment horizontal="center" vertical="center" wrapText="1"/>
      <protection/>
    </xf>
    <xf numFmtId="176" fontId="12" fillId="0" borderId="16" xfId="33" applyNumberFormat="1" applyFont="1" applyBorder="1" applyAlignment="1">
      <alignment horizontal="center" vertical="center"/>
      <protection/>
    </xf>
    <xf numFmtId="176" fontId="12" fillId="0" borderId="17" xfId="33" applyNumberFormat="1" applyFont="1" applyBorder="1" applyAlignment="1">
      <alignment horizontal="center" vertical="center"/>
      <protection/>
    </xf>
    <xf numFmtId="176" fontId="12" fillId="0" borderId="15" xfId="33" applyNumberFormat="1" applyFont="1" applyBorder="1" applyAlignment="1">
      <alignment horizontal="center" vertical="center"/>
      <protection/>
    </xf>
    <xf numFmtId="176" fontId="7" fillId="0" borderId="0" xfId="34" applyNumberFormat="1" applyFont="1" applyBorder="1" applyAlignment="1">
      <alignment horizontal="center" vertical="center"/>
    </xf>
    <xf numFmtId="176" fontId="8" fillId="0" borderId="0" xfId="34" applyNumberFormat="1" applyFont="1" applyBorder="1" applyAlignment="1">
      <alignment horizontal="center" vertical="center"/>
    </xf>
    <xf numFmtId="176" fontId="9" fillId="0" borderId="0" xfId="34" applyNumberFormat="1" applyFont="1" applyBorder="1" applyAlignment="1">
      <alignment horizontal="center" vertical="center"/>
    </xf>
    <xf numFmtId="176" fontId="7" fillId="0" borderId="0" xfId="33" applyNumberFormat="1" applyFont="1" applyAlignment="1">
      <alignment horizontal="center" vertical="center"/>
      <protection/>
    </xf>
    <xf numFmtId="176" fontId="10" fillId="0" borderId="18" xfId="34" applyNumberFormat="1" applyFont="1" applyBorder="1" applyAlignment="1">
      <alignment horizontal="center" vertical="center"/>
    </xf>
    <xf numFmtId="176" fontId="7" fillId="0" borderId="0" xfId="33" applyNumberFormat="1" applyFont="1" applyBorder="1" applyAlignment="1">
      <alignment horizontal="center" vertical="center"/>
      <protection/>
    </xf>
    <xf numFmtId="176" fontId="17" fillId="0" borderId="0" xfId="34" applyNumberFormat="1" applyFont="1" applyBorder="1" applyAlignment="1">
      <alignment horizontal="center" vertical="center"/>
    </xf>
    <xf numFmtId="176" fontId="16" fillId="0" borderId="0" xfId="34" applyNumberFormat="1" applyFont="1" applyBorder="1" applyAlignment="1">
      <alignment horizontal="center" vertical="center"/>
    </xf>
    <xf numFmtId="176" fontId="15" fillId="0" borderId="0" xfId="34" applyNumberFormat="1" applyFont="1" applyBorder="1" applyAlignment="1">
      <alignment horizontal="left" vertical="center"/>
    </xf>
    <xf numFmtId="176" fontId="11" fillId="0" borderId="19" xfId="33" applyNumberFormat="1" applyFont="1" applyBorder="1" applyAlignment="1">
      <alignment horizontal="center" vertical="center" wrapText="1"/>
      <protection/>
    </xf>
    <xf numFmtId="176" fontId="11" fillId="0" borderId="13" xfId="33" applyNumberFormat="1" applyFont="1" applyBorder="1" applyAlignment="1">
      <alignment horizontal="center" vertical="center"/>
      <protection/>
    </xf>
    <xf numFmtId="176" fontId="12" fillId="0" borderId="20" xfId="33" applyNumberFormat="1" applyFont="1" applyBorder="1" applyAlignment="1">
      <alignment horizontal="center" vertical="center"/>
      <protection/>
    </xf>
    <xf numFmtId="176" fontId="12" fillId="0" borderId="21" xfId="33" applyNumberFormat="1" applyFont="1" applyBorder="1" applyAlignment="1">
      <alignment horizontal="center" vertical="center"/>
      <protection/>
    </xf>
    <xf numFmtId="176" fontId="14" fillId="0" borderId="19" xfId="33" applyNumberFormat="1" applyFont="1" applyBorder="1" applyAlignment="1">
      <alignment horizontal="center" vertical="center" wrapText="1"/>
      <protection/>
    </xf>
    <xf numFmtId="176" fontId="14" fillId="0" borderId="13" xfId="33" applyNumberFormat="1" applyFont="1" applyBorder="1" applyAlignment="1">
      <alignment horizontal="center" vertical="center"/>
      <protection/>
    </xf>
    <xf numFmtId="176" fontId="0" fillId="0" borderId="18" xfId="34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6">
      <selection activeCell="H31" sqref="H31"/>
    </sheetView>
  </sheetViews>
  <sheetFormatPr defaultColWidth="9.00390625" defaultRowHeight="16.5"/>
  <cols>
    <col min="1" max="1" width="17.25390625" style="0" customWidth="1"/>
    <col min="2" max="2" width="7.625" style="0" customWidth="1"/>
    <col min="3" max="3" width="22.375" style="0" customWidth="1"/>
    <col min="4" max="5" width="16.625" style="0" customWidth="1"/>
    <col min="6" max="6" width="14.625" style="0" customWidth="1"/>
    <col min="7" max="7" width="9.625" style="0" customWidth="1"/>
    <col min="8" max="8" width="42.25390625" style="0" customWidth="1"/>
  </cols>
  <sheetData>
    <row r="1" spans="1:8" ht="17.25" hidden="1">
      <c r="A1" s="16" t="s">
        <v>5</v>
      </c>
      <c r="B1" s="12"/>
      <c r="C1" s="1"/>
      <c r="D1" s="1"/>
      <c r="E1" s="13"/>
      <c r="F1" s="1"/>
      <c r="G1" s="1"/>
      <c r="H1" s="1"/>
    </row>
    <row r="2" spans="1:8" ht="30" hidden="1">
      <c r="A2" s="89" t="s">
        <v>1</v>
      </c>
      <c r="B2" s="89"/>
      <c r="C2" s="89"/>
      <c r="D2" s="89"/>
      <c r="E2" s="89"/>
      <c r="F2" s="89"/>
      <c r="G2" s="89"/>
      <c r="H2" s="89"/>
    </row>
    <row r="3" spans="1:8" ht="24" hidden="1">
      <c r="A3" s="90" t="s">
        <v>6</v>
      </c>
      <c r="B3" s="90"/>
      <c r="C3" s="90"/>
      <c r="D3" s="90"/>
      <c r="E3" s="90"/>
      <c r="F3" s="90"/>
      <c r="G3" s="90"/>
      <c r="H3" s="90"/>
    </row>
    <row r="4" spans="1:8" ht="19.5" hidden="1">
      <c r="A4" s="91" t="s">
        <v>7</v>
      </c>
      <c r="B4" s="91"/>
      <c r="C4" s="91"/>
      <c r="D4" s="91"/>
      <c r="E4" s="91"/>
      <c r="F4" s="91"/>
      <c r="G4" s="91"/>
      <c r="H4" s="91"/>
    </row>
    <row r="5" spans="1:8" ht="15.75" hidden="1">
      <c r="A5" s="17"/>
      <c r="B5" s="15"/>
      <c r="C5" s="15"/>
      <c r="D5" s="15"/>
      <c r="E5" s="17"/>
      <c r="F5" s="15"/>
      <c r="G5" s="15"/>
      <c r="H5" s="9" t="s">
        <v>8</v>
      </c>
    </row>
    <row r="6" spans="1:8" ht="27.75" customHeight="1">
      <c r="A6" s="92" t="s">
        <v>66</v>
      </c>
      <c r="B6" s="92"/>
      <c r="C6" s="92"/>
      <c r="D6" s="92"/>
      <c r="E6" s="92"/>
      <c r="F6" s="92"/>
      <c r="G6" s="92"/>
      <c r="H6" s="92"/>
    </row>
    <row r="7" spans="1:8" ht="24">
      <c r="A7" s="95" t="s">
        <v>67</v>
      </c>
      <c r="B7" s="96"/>
      <c r="C7" s="96"/>
      <c r="D7" s="96"/>
      <c r="E7" s="96"/>
      <c r="F7" s="96"/>
      <c r="G7" s="96"/>
      <c r="H7" s="96"/>
    </row>
    <row r="8" spans="1:8" ht="19.5" customHeight="1">
      <c r="A8" s="97" t="s">
        <v>95</v>
      </c>
      <c r="B8" s="97"/>
      <c r="C8" s="97"/>
      <c r="D8" s="97"/>
      <c r="E8" s="97"/>
      <c r="F8" s="97"/>
      <c r="G8" s="97"/>
      <c r="H8" s="97"/>
    </row>
    <row r="9" spans="1:8" ht="16.5" thickBot="1">
      <c r="A9" s="17"/>
      <c r="B9" s="15"/>
      <c r="C9" s="15"/>
      <c r="D9" s="15"/>
      <c r="E9" s="17"/>
      <c r="F9" s="15"/>
      <c r="G9" s="15" t="s">
        <v>0</v>
      </c>
      <c r="H9" s="64" t="s">
        <v>89</v>
      </c>
    </row>
    <row r="10" spans="1:8" s="43" customFormat="1" ht="51" customHeight="1" thickBot="1">
      <c r="A10" s="98" t="s">
        <v>2</v>
      </c>
      <c r="B10" s="100" t="s">
        <v>3</v>
      </c>
      <c r="C10" s="101"/>
      <c r="D10" s="102" t="s">
        <v>81</v>
      </c>
      <c r="E10" s="98" t="s">
        <v>82</v>
      </c>
      <c r="F10" s="85" t="s">
        <v>64</v>
      </c>
      <c r="G10" s="86"/>
      <c r="H10" s="87" t="s">
        <v>9</v>
      </c>
    </row>
    <row r="11" spans="1:8" s="43" customFormat="1" ht="18.75" customHeight="1" thickBot="1">
      <c r="A11" s="99"/>
      <c r="B11" s="44" t="s">
        <v>10</v>
      </c>
      <c r="C11" s="45" t="s">
        <v>11</v>
      </c>
      <c r="D11" s="103"/>
      <c r="E11" s="99"/>
      <c r="F11" s="46" t="s">
        <v>65</v>
      </c>
      <c r="G11" s="44" t="s">
        <v>4</v>
      </c>
      <c r="H11" s="88"/>
    </row>
    <row r="12" spans="1:8" ht="24" customHeight="1" thickBot="1">
      <c r="A12" s="18">
        <f>SUM(A13:A18)</f>
        <v>4590554</v>
      </c>
      <c r="B12" s="19">
        <v>5110</v>
      </c>
      <c r="C12" s="20" t="s">
        <v>12</v>
      </c>
      <c r="D12" s="18">
        <f>SUM(D13:D18)</f>
        <v>5966963</v>
      </c>
      <c r="E12" s="6">
        <f>SUM(E13:E18)</f>
        <v>4984898</v>
      </c>
      <c r="F12" s="21">
        <f>D12-E12</f>
        <v>982065</v>
      </c>
      <c r="G12" s="2">
        <f>F12/E12</f>
        <v>0.19700804309335918</v>
      </c>
      <c r="H12" s="5" t="s">
        <v>93</v>
      </c>
    </row>
    <row r="13" spans="1:8" ht="17.25">
      <c r="A13" s="22">
        <v>2885835</v>
      </c>
      <c r="B13" s="23" t="s">
        <v>13</v>
      </c>
      <c r="C13" s="24" t="s">
        <v>14</v>
      </c>
      <c r="D13" s="22">
        <v>4136275</v>
      </c>
      <c r="E13" s="10">
        <v>3504919</v>
      </c>
      <c r="F13" s="25">
        <f aca="true" t="shared" si="0" ref="F13:F56">D13-E13</f>
        <v>631356</v>
      </c>
      <c r="G13" s="4">
        <f aca="true" t="shared" si="1" ref="G13:G59">F13/E13</f>
        <v>0.18013426273189195</v>
      </c>
      <c r="H13" s="47"/>
    </row>
    <row r="14" spans="1:8" ht="17.25">
      <c r="A14" s="22">
        <v>630000</v>
      </c>
      <c r="B14" s="23" t="s">
        <v>15</v>
      </c>
      <c r="C14" s="24" t="s">
        <v>16</v>
      </c>
      <c r="D14" s="22">
        <v>750000</v>
      </c>
      <c r="E14" s="10">
        <v>650291</v>
      </c>
      <c r="F14" s="7">
        <f t="shared" si="0"/>
        <v>99709</v>
      </c>
      <c r="G14" s="4">
        <f t="shared" si="1"/>
        <v>0.1533298169588692</v>
      </c>
      <c r="H14" s="48"/>
    </row>
    <row r="15" spans="1:8" ht="17.25">
      <c r="A15" s="22">
        <v>0</v>
      </c>
      <c r="B15" s="23" t="s">
        <v>17</v>
      </c>
      <c r="C15" s="24" t="s">
        <v>83</v>
      </c>
      <c r="D15" s="22">
        <v>0</v>
      </c>
      <c r="E15" s="10">
        <v>0</v>
      </c>
      <c r="F15" s="7">
        <f>D15-E15</f>
        <v>0</v>
      </c>
      <c r="G15" s="26" t="s">
        <v>18</v>
      </c>
      <c r="H15" s="48"/>
    </row>
    <row r="16" spans="1:8" ht="17.25">
      <c r="A16" s="22">
        <v>0</v>
      </c>
      <c r="B16" s="23" t="s">
        <v>19</v>
      </c>
      <c r="C16" s="24" t="s">
        <v>20</v>
      </c>
      <c r="D16" s="22">
        <v>0</v>
      </c>
      <c r="E16" s="10">
        <v>0</v>
      </c>
      <c r="F16" s="7">
        <f>D16-E16</f>
        <v>0</v>
      </c>
      <c r="G16" s="26" t="s">
        <v>18</v>
      </c>
      <c r="H16" s="48"/>
    </row>
    <row r="17" spans="1:8" s="51" customFormat="1" ht="17.25">
      <c r="A17" s="53">
        <v>993000</v>
      </c>
      <c r="B17" s="54" t="s">
        <v>21</v>
      </c>
      <c r="C17" s="55" t="s">
        <v>87</v>
      </c>
      <c r="D17" s="53">
        <v>1030000</v>
      </c>
      <c r="E17" s="56">
        <v>779000</v>
      </c>
      <c r="F17" s="57">
        <f t="shared" si="0"/>
        <v>251000</v>
      </c>
      <c r="G17" s="58">
        <f t="shared" si="1"/>
        <v>0.32220795892169446</v>
      </c>
      <c r="H17" s="59"/>
    </row>
    <row r="18" spans="1:8" ht="18" thickBot="1">
      <c r="A18" s="22">
        <v>81719</v>
      </c>
      <c r="B18" s="23" t="s">
        <v>22</v>
      </c>
      <c r="C18" s="24" t="s">
        <v>23</v>
      </c>
      <c r="D18" s="22">
        <v>50688</v>
      </c>
      <c r="E18" s="10">
        <v>50688</v>
      </c>
      <c r="F18" s="7">
        <f>D18-E18</f>
        <v>0</v>
      </c>
      <c r="G18" s="4">
        <f t="shared" si="1"/>
        <v>0</v>
      </c>
      <c r="H18" s="48"/>
    </row>
    <row r="19" spans="1:8" ht="21" customHeight="1" thickBot="1">
      <c r="A19" s="18">
        <f>SUM(A20:A24)</f>
        <v>392493374</v>
      </c>
      <c r="B19" s="19">
        <v>5120</v>
      </c>
      <c r="C19" s="20" t="s">
        <v>24</v>
      </c>
      <c r="D19" s="18">
        <f>SUM(D20:D24)</f>
        <v>456122699</v>
      </c>
      <c r="E19" s="6">
        <f>SUM(E20:E24)</f>
        <v>436643758</v>
      </c>
      <c r="F19" s="21">
        <f t="shared" si="0"/>
        <v>19478941</v>
      </c>
      <c r="G19" s="2">
        <f t="shared" si="1"/>
        <v>0.04461060222003677</v>
      </c>
      <c r="H19" s="48"/>
    </row>
    <row r="20" spans="1:8" ht="17.25">
      <c r="A20" s="22">
        <v>293072887</v>
      </c>
      <c r="B20" s="23" t="s">
        <v>25</v>
      </c>
      <c r="C20" s="24" t="s">
        <v>14</v>
      </c>
      <c r="D20" s="22">
        <v>340596046</v>
      </c>
      <c r="E20" s="10">
        <v>305406243</v>
      </c>
      <c r="F20" s="7">
        <f t="shared" si="0"/>
        <v>35189803</v>
      </c>
      <c r="G20" s="4">
        <f t="shared" si="1"/>
        <v>0.11522293275452133</v>
      </c>
      <c r="H20" s="48"/>
    </row>
    <row r="21" spans="1:8" ht="17.25">
      <c r="A21" s="22">
        <v>41626848</v>
      </c>
      <c r="B21" s="23" t="s">
        <v>26</v>
      </c>
      <c r="C21" s="24" t="s">
        <v>16</v>
      </c>
      <c r="D21" s="22">
        <v>55240337</v>
      </c>
      <c r="E21" s="10">
        <v>64077160</v>
      </c>
      <c r="F21" s="7">
        <f t="shared" si="0"/>
        <v>-8836823</v>
      </c>
      <c r="G21" s="4">
        <f t="shared" si="1"/>
        <v>-0.1379090927250833</v>
      </c>
      <c r="H21" s="48"/>
    </row>
    <row r="22" spans="1:8" s="51" customFormat="1" ht="17.25">
      <c r="A22" s="53">
        <v>13769253</v>
      </c>
      <c r="B22" s="54" t="s">
        <v>68</v>
      </c>
      <c r="C22" s="55" t="s">
        <v>83</v>
      </c>
      <c r="D22" s="53">
        <v>8601040</v>
      </c>
      <c r="E22" s="56">
        <v>16512724</v>
      </c>
      <c r="F22" s="57">
        <f t="shared" si="0"/>
        <v>-7911684</v>
      </c>
      <c r="G22" s="60">
        <f t="shared" si="1"/>
        <v>-0.47912652085749147</v>
      </c>
      <c r="H22" s="59"/>
    </row>
    <row r="23" spans="1:8" ht="17.25">
      <c r="A23" s="22">
        <v>29197689</v>
      </c>
      <c r="B23" s="23" t="s">
        <v>27</v>
      </c>
      <c r="C23" s="24" t="s">
        <v>28</v>
      </c>
      <c r="D23" s="22">
        <v>37239634</v>
      </c>
      <c r="E23" s="10">
        <v>36615209</v>
      </c>
      <c r="F23" s="7">
        <f t="shared" si="0"/>
        <v>624425</v>
      </c>
      <c r="G23" s="4">
        <f t="shared" si="1"/>
        <v>0.017053705742878594</v>
      </c>
      <c r="H23" s="48"/>
    </row>
    <row r="24" spans="1:8" ht="18" thickBot="1">
      <c r="A24" s="22">
        <v>14826697</v>
      </c>
      <c r="B24" s="23" t="s">
        <v>29</v>
      </c>
      <c r="C24" s="24" t="s">
        <v>23</v>
      </c>
      <c r="D24" s="22">
        <v>14445642</v>
      </c>
      <c r="E24" s="10">
        <v>14032422</v>
      </c>
      <c r="F24" s="7">
        <f t="shared" si="0"/>
        <v>413220</v>
      </c>
      <c r="G24" s="4">
        <f t="shared" si="1"/>
        <v>0.02944751804072027</v>
      </c>
      <c r="H24" s="48"/>
    </row>
    <row r="25" spans="1:8" ht="22.5" customHeight="1" thickBot="1">
      <c r="A25" s="18">
        <f>SUM(A26:A30)</f>
        <v>1639264953</v>
      </c>
      <c r="B25" s="19">
        <v>5130</v>
      </c>
      <c r="C25" s="20" t="s">
        <v>30</v>
      </c>
      <c r="D25" s="18">
        <f>SUM(D26:D30)</f>
        <v>1653707869</v>
      </c>
      <c r="E25" s="6">
        <f>SUM(E26:E30)</f>
        <v>1624238484</v>
      </c>
      <c r="F25" s="21">
        <f t="shared" si="0"/>
        <v>29469385</v>
      </c>
      <c r="G25" s="2">
        <f t="shared" si="1"/>
        <v>0.018143508659778807</v>
      </c>
      <c r="H25" s="67"/>
    </row>
    <row r="26" spans="1:8" ht="17.25">
      <c r="A26" s="22">
        <v>784629440</v>
      </c>
      <c r="B26" s="23" t="s">
        <v>31</v>
      </c>
      <c r="C26" s="24" t="s">
        <v>14</v>
      </c>
      <c r="D26" s="22">
        <v>900753210</v>
      </c>
      <c r="E26" s="10">
        <v>807723117</v>
      </c>
      <c r="F26" s="7">
        <f t="shared" si="0"/>
        <v>93030093</v>
      </c>
      <c r="G26" s="4">
        <f t="shared" si="1"/>
        <v>0.11517572178140346</v>
      </c>
      <c r="H26" s="48"/>
    </row>
    <row r="27" spans="1:8" ht="17.25">
      <c r="A27" s="22">
        <v>543293138</v>
      </c>
      <c r="B27" s="23" t="s">
        <v>32</v>
      </c>
      <c r="C27" s="24" t="s">
        <v>16</v>
      </c>
      <c r="D27" s="22">
        <v>460117894</v>
      </c>
      <c r="E27" s="10">
        <v>508870894</v>
      </c>
      <c r="F27" s="7">
        <f t="shared" si="0"/>
        <v>-48753000</v>
      </c>
      <c r="G27" s="4">
        <f t="shared" si="1"/>
        <v>-0.09580622624488325</v>
      </c>
      <c r="H27" s="48"/>
    </row>
    <row r="28" spans="1:8" s="51" customFormat="1" ht="17.25">
      <c r="A28" s="53">
        <v>81745480</v>
      </c>
      <c r="B28" s="54" t="s">
        <v>86</v>
      </c>
      <c r="C28" s="55" t="s">
        <v>83</v>
      </c>
      <c r="D28" s="53">
        <v>49979082</v>
      </c>
      <c r="E28" s="56">
        <v>84012322</v>
      </c>
      <c r="F28" s="57">
        <f t="shared" si="0"/>
        <v>-34033240</v>
      </c>
      <c r="G28" s="60">
        <f t="shared" si="1"/>
        <v>-0.40509819500049055</v>
      </c>
      <c r="H28" s="59"/>
    </row>
    <row r="29" spans="1:8" ht="17.25">
      <c r="A29" s="22">
        <v>29912144</v>
      </c>
      <c r="B29" s="23" t="s">
        <v>33</v>
      </c>
      <c r="C29" s="24" t="s">
        <v>28</v>
      </c>
      <c r="D29" s="22">
        <v>33164800</v>
      </c>
      <c r="E29" s="10">
        <v>29163758</v>
      </c>
      <c r="F29" s="25">
        <f t="shared" si="0"/>
        <v>4001042</v>
      </c>
      <c r="G29" s="4">
        <f t="shared" si="1"/>
        <v>0.13719226445370997</v>
      </c>
      <c r="H29" s="48"/>
    </row>
    <row r="30" spans="1:8" ht="18" thickBot="1">
      <c r="A30" s="22">
        <v>199684751</v>
      </c>
      <c r="B30" s="23" t="s">
        <v>34</v>
      </c>
      <c r="C30" s="24" t="s">
        <v>23</v>
      </c>
      <c r="D30" s="22">
        <v>209692883</v>
      </c>
      <c r="E30" s="10">
        <v>194468393</v>
      </c>
      <c r="F30" s="7">
        <f>D30-E30</f>
        <v>15224490</v>
      </c>
      <c r="G30" s="4">
        <f t="shared" si="1"/>
        <v>0.0782877349122744</v>
      </c>
      <c r="H30" s="48"/>
    </row>
    <row r="31" spans="1:8" ht="21" customHeight="1" thickBot="1">
      <c r="A31" s="18">
        <f>SUM(A32:A33)</f>
        <v>175571504</v>
      </c>
      <c r="B31" s="19">
        <v>5140</v>
      </c>
      <c r="C31" s="20" t="s">
        <v>35</v>
      </c>
      <c r="D31" s="18">
        <f>SUM(D32:D33)</f>
        <v>167295721</v>
      </c>
      <c r="E31" s="18">
        <f>SUM(E32:E33)</f>
        <v>167938758</v>
      </c>
      <c r="F31" s="21">
        <f t="shared" si="0"/>
        <v>-643037</v>
      </c>
      <c r="G31" s="2">
        <f t="shared" si="1"/>
        <v>-0.0038289969966313554</v>
      </c>
      <c r="H31" s="49"/>
    </row>
    <row r="32" spans="1:8" ht="17.25">
      <c r="A32" s="22">
        <v>133324236</v>
      </c>
      <c r="B32" s="27" t="s">
        <v>36</v>
      </c>
      <c r="C32" s="24" t="s">
        <v>37</v>
      </c>
      <c r="D32" s="22">
        <v>104825822</v>
      </c>
      <c r="E32" s="10">
        <v>115856076</v>
      </c>
      <c r="F32" s="7">
        <f>D32-E32</f>
        <v>-11030254</v>
      </c>
      <c r="G32" s="3">
        <f t="shared" si="1"/>
        <v>-0.0952065215811383</v>
      </c>
      <c r="H32" s="49" t="s">
        <v>90</v>
      </c>
    </row>
    <row r="33" spans="1:8" ht="20.25" customHeight="1" thickBot="1">
      <c r="A33" s="28">
        <v>42247268</v>
      </c>
      <c r="B33" s="41" t="s">
        <v>38</v>
      </c>
      <c r="C33" s="30" t="s">
        <v>39</v>
      </c>
      <c r="D33" s="28">
        <v>62469899</v>
      </c>
      <c r="E33" s="11">
        <v>52082682</v>
      </c>
      <c r="F33" s="14">
        <f>D33-E33</f>
        <v>10387217</v>
      </c>
      <c r="G33" s="42">
        <f t="shared" si="1"/>
        <v>0.19943706048010354</v>
      </c>
      <c r="H33" s="50"/>
    </row>
    <row r="34" spans="1:8" ht="20.25" customHeight="1">
      <c r="A34" s="93">
        <v>33</v>
      </c>
      <c r="B34" s="93"/>
      <c r="C34" s="93"/>
      <c r="D34" s="93"/>
      <c r="E34" s="93"/>
      <c r="F34" s="93"/>
      <c r="G34" s="93"/>
      <c r="H34" s="93"/>
    </row>
    <row r="35" spans="1:8" ht="27.75" customHeight="1">
      <c r="A35" s="94" t="s">
        <v>66</v>
      </c>
      <c r="B35" s="94"/>
      <c r="C35" s="94"/>
      <c r="D35" s="94"/>
      <c r="E35" s="94"/>
      <c r="F35" s="94"/>
      <c r="G35" s="94"/>
      <c r="H35" s="94"/>
    </row>
    <row r="36" spans="1:8" ht="24">
      <c r="A36" s="95" t="s">
        <v>67</v>
      </c>
      <c r="B36" s="96"/>
      <c r="C36" s="96"/>
      <c r="D36" s="96"/>
      <c r="E36" s="96"/>
      <c r="F36" s="96"/>
      <c r="G36" s="96"/>
      <c r="H36" s="96"/>
    </row>
    <row r="37" spans="1:8" ht="19.5" customHeight="1">
      <c r="A37" s="97" t="s">
        <v>95</v>
      </c>
      <c r="B37" s="97"/>
      <c r="C37" s="97"/>
      <c r="D37" s="97"/>
      <c r="E37" s="97"/>
      <c r="F37" s="97"/>
      <c r="G37" s="97"/>
      <c r="H37" s="97"/>
    </row>
    <row r="38" spans="1:8" ht="22.5" customHeight="1" thickBot="1">
      <c r="A38" s="17"/>
      <c r="B38" s="15"/>
      <c r="C38" s="15"/>
      <c r="D38" s="15"/>
      <c r="E38" s="17"/>
      <c r="F38" s="15"/>
      <c r="G38" s="15" t="s">
        <v>0</v>
      </c>
      <c r="H38" s="64" t="s">
        <v>88</v>
      </c>
    </row>
    <row r="39" spans="1:8" s="43" customFormat="1" ht="51" customHeight="1" thickBot="1">
      <c r="A39" s="98" t="s">
        <v>71</v>
      </c>
      <c r="B39" s="100" t="s">
        <v>72</v>
      </c>
      <c r="C39" s="101"/>
      <c r="D39" s="102" t="s">
        <v>73</v>
      </c>
      <c r="E39" s="98" t="s">
        <v>74</v>
      </c>
      <c r="F39" s="85" t="s">
        <v>75</v>
      </c>
      <c r="G39" s="86"/>
      <c r="H39" s="87" t="s">
        <v>76</v>
      </c>
    </row>
    <row r="40" spans="1:8" s="43" customFormat="1" ht="24.75" customHeight="1" thickBot="1">
      <c r="A40" s="99"/>
      <c r="B40" s="44" t="s">
        <v>77</v>
      </c>
      <c r="C40" s="45" t="s">
        <v>78</v>
      </c>
      <c r="D40" s="103"/>
      <c r="E40" s="99"/>
      <c r="F40" s="46" t="s">
        <v>79</v>
      </c>
      <c r="G40" s="44" t="s">
        <v>80</v>
      </c>
      <c r="H40" s="88"/>
    </row>
    <row r="41" spans="1:8" ht="28.5" customHeight="1" thickBot="1">
      <c r="A41" s="18">
        <f>SUM(A42:A45)</f>
        <v>69792859</v>
      </c>
      <c r="B41" s="19">
        <v>5150</v>
      </c>
      <c r="C41" s="20" t="s">
        <v>40</v>
      </c>
      <c r="D41" s="18">
        <f>SUM(D42:D45)</f>
        <v>72688787</v>
      </c>
      <c r="E41" s="6">
        <f>SUM(E42:E45)</f>
        <v>71153440</v>
      </c>
      <c r="F41" s="21">
        <f t="shared" si="0"/>
        <v>1535347</v>
      </c>
      <c r="G41" s="2">
        <f t="shared" si="1"/>
        <v>0.02157797289913179</v>
      </c>
      <c r="H41" s="52" t="s">
        <v>94</v>
      </c>
    </row>
    <row r="42" spans="1:8" ht="20.25" customHeight="1">
      <c r="A42" s="22">
        <v>50668019</v>
      </c>
      <c r="B42" s="23" t="s">
        <v>41</v>
      </c>
      <c r="C42" s="24" t="s">
        <v>14</v>
      </c>
      <c r="D42" s="22">
        <v>50826598</v>
      </c>
      <c r="E42" s="10">
        <v>50871208</v>
      </c>
      <c r="F42" s="7">
        <f t="shared" si="0"/>
        <v>-44610</v>
      </c>
      <c r="G42" s="4">
        <f t="shared" si="1"/>
        <v>-0.0008769203986663734</v>
      </c>
      <c r="H42" s="52"/>
    </row>
    <row r="43" spans="1:8" ht="17.25">
      <c r="A43" s="22">
        <v>18173309</v>
      </c>
      <c r="B43" s="23" t="s">
        <v>42</v>
      </c>
      <c r="C43" s="24" t="s">
        <v>16</v>
      </c>
      <c r="D43" s="22">
        <v>20589151</v>
      </c>
      <c r="E43" s="10">
        <v>19301454</v>
      </c>
      <c r="F43" s="7">
        <f t="shared" si="0"/>
        <v>1287697</v>
      </c>
      <c r="G43" s="4">
        <f t="shared" si="1"/>
        <v>0.06671502571775163</v>
      </c>
      <c r="H43" s="65"/>
    </row>
    <row r="44" spans="1:8" s="51" customFormat="1" ht="17.25">
      <c r="A44" s="53">
        <v>50320</v>
      </c>
      <c r="B44" s="54" t="s">
        <v>69</v>
      </c>
      <c r="C44" s="55" t="s">
        <v>83</v>
      </c>
      <c r="D44" s="53">
        <v>373451</v>
      </c>
      <c r="E44" s="56">
        <v>85338</v>
      </c>
      <c r="F44" s="57">
        <f t="shared" si="0"/>
        <v>288113</v>
      </c>
      <c r="G44" s="60">
        <f t="shared" si="1"/>
        <v>3.376139586116384</v>
      </c>
      <c r="H44" s="65"/>
    </row>
    <row r="45" spans="1:8" ht="18.75" customHeight="1" thickBot="1">
      <c r="A45" s="28">
        <v>901211</v>
      </c>
      <c r="B45" s="29" t="s">
        <v>43</v>
      </c>
      <c r="C45" s="30" t="s">
        <v>23</v>
      </c>
      <c r="D45" s="28">
        <v>899587</v>
      </c>
      <c r="E45" s="11">
        <v>895440</v>
      </c>
      <c r="F45" s="14">
        <f>D45-E45</f>
        <v>4147</v>
      </c>
      <c r="G45" s="31">
        <f t="shared" si="1"/>
        <v>0.0046312427409988385</v>
      </c>
      <c r="H45" s="65"/>
    </row>
    <row r="46" spans="1:8" ht="24" customHeight="1" thickBot="1">
      <c r="A46" s="18">
        <f>SUM(A47:A50)</f>
        <v>393064332</v>
      </c>
      <c r="B46" s="19">
        <v>5160</v>
      </c>
      <c r="C46" s="32" t="s">
        <v>92</v>
      </c>
      <c r="D46" s="18">
        <f>SUM(D47:D50)</f>
        <v>427587653</v>
      </c>
      <c r="E46" s="33">
        <f>SUM(E47:E50)</f>
        <v>433080720</v>
      </c>
      <c r="F46" s="34">
        <f t="shared" si="0"/>
        <v>-5493067</v>
      </c>
      <c r="G46" s="2">
        <f t="shared" si="1"/>
        <v>-0.012683702474679547</v>
      </c>
      <c r="H46" s="65"/>
    </row>
    <row r="47" spans="1:8" ht="17.25">
      <c r="A47" s="22">
        <v>214807389</v>
      </c>
      <c r="B47" s="23" t="s">
        <v>44</v>
      </c>
      <c r="C47" s="24" t="s">
        <v>45</v>
      </c>
      <c r="D47" s="22">
        <v>230000000</v>
      </c>
      <c r="E47" s="10">
        <v>211362661</v>
      </c>
      <c r="F47" s="25">
        <f t="shared" si="0"/>
        <v>18637339</v>
      </c>
      <c r="G47" s="4">
        <f t="shared" si="1"/>
        <v>0.08817706453837652</v>
      </c>
      <c r="H47" s="65"/>
    </row>
    <row r="48" spans="1:8" ht="17.25">
      <c r="A48" s="22">
        <v>158604403</v>
      </c>
      <c r="B48" s="23" t="s">
        <v>46</v>
      </c>
      <c r="C48" s="24" t="s">
        <v>47</v>
      </c>
      <c r="D48" s="22">
        <v>172000000</v>
      </c>
      <c r="E48" s="10">
        <v>195328223</v>
      </c>
      <c r="F48" s="25">
        <f t="shared" si="0"/>
        <v>-23328223</v>
      </c>
      <c r="G48" s="4">
        <f t="shared" si="1"/>
        <v>-0.11943088736336889</v>
      </c>
      <c r="H48" s="65"/>
    </row>
    <row r="49" spans="1:8" s="51" customFormat="1" ht="17.25">
      <c r="A49" s="53">
        <v>1447904</v>
      </c>
      <c r="B49" s="54" t="s">
        <v>70</v>
      </c>
      <c r="C49" s="55" t="s">
        <v>83</v>
      </c>
      <c r="D49" s="53">
        <v>500000</v>
      </c>
      <c r="E49" s="56">
        <v>2016713</v>
      </c>
      <c r="F49" s="61">
        <f>D49-E49</f>
        <v>-1516713</v>
      </c>
      <c r="G49" s="60">
        <f>F49/E49</f>
        <v>-0.7520718119038257</v>
      </c>
      <c r="H49" s="65"/>
    </row>
    <row r="50" spans="1:8" ht="18" thickBot="1">
      <c r="A50" s="22">
        <v>18204636</v>
      </c>
      <c r="B50" s="23" t="s">
        <v>48</v>
      </c>
      <c r="C50" s="24" t="s">
        <v>49</v>
      </c>
      <c r="D50" s="22">
        <v>25087653</v>
      </c>
      <c r="E50" s="10">
        <v>24373123</v>
      </c>
      <c r="F50" s="35">
        <f t="shared" si="0"/>
        <v>714530</v>
      </c>
      <c r="G50" s="8">
        <f t="shared" si="1"/>
        <v>0.029316308788168016</v>
      </c>
      <c r="H50" s="65"/>
    </row>
    <row r="51" spans="1:8" ht="24" customHeight="1" thickBot="1">
      <c r="A51" s="18">
        <f>SUM(A52:A52)</f>
        <v>570378</v>
      </c>
      <c r="B51" s="19" t="s">
        <v>50</v>
      </c>
      <c r="C51" s="20" t="s">
        <v>51</v>
      </c>
      <c r="D51" s="18">
        <v>304941</v>
      </c>
      <c r="E51" s="18">
        <f>SUM(E52:E52)</f>
        <v>436434</v>
      </c>
      <c r="F51" s="36">
        <f t="shared" si="0"/>
        <v>-131493</v>
      </c>
      <c r="G51" s="37">
        <f t="shared" si="1"/>
        <v>-0.3012895420613426</v>
      </c>
      <c r="H51" s="68"/>
    </row>
    <row r="52" spans="1:8" s="51" customFormat="1" ht="24" customHeight="1" thickBot="1">
      <c r="A52" s="53">
        <v>570378</v>
      </c>
      <c r="B52" s="54" t="s">
        <v>52</v>
      </c>
      <c r="C52" s="55" t="s">
        <v>53</v>
      </c>
      <c r="D52" s="53">
        <v>304941</v>
      </c>
      <c r="E52" s="56">
        <v>436434</v>
      </c>
      <c r="F52" s="62">
        <f t="shared" si="0"/>
        <v>-131493</v>
      </c>
      <c r="G52" s="60">
        <f t="shared" si="1"/>
        <v>-0.3012895420613426</v>
      </c>
      <c r="H52" s="65"/>
    </row>
    <row r="53" spans="1:8" ht="27" customHeight="1" thickBot="1">
      <c r="A53" s="18">
        <f>SUM(A54:A58)</f>
        <v>27420092</v>
      </c>
      <c r="B53" s="19" t="s">
        <v>54</v>
      </c>
      <c r="C53" s="20" t="s">
        <v>55</v>
      </c>
      <c r="D53" s="18">
        <f>SUM(D54:D58)</f>
        <v>45050000</v>
      </c>
      <c r="E53" s="6">
        <f>SUM(E54:E58)</f>
        <v>22692642</v>
      </c>
      <c r="F53" s="36">
        <f t="shared" si="0"/>
        <v>22357358</v>
      </c>
      <c r="G53" s="2">
        <f t="shared" si="1"/>
        <v>0.9852249905498003</v>
      </c>
      <c r="H53" s="65"/>
    </row>
    <row r="54" spans="1:8" ht="17.25">
      <c r="A54" s="22">
        <v>9707568</v>
      </c>
      <c r="B54" s="23" t="s">
        <v>56</v>
      </c>
      <c r="C54" s="24" t="s">
        <v>57</v>
      </c>
      <c r="D54" s="22">
        <v>7800000</v>
      </c>
      <c r="E54" s="10">
        <v>9213231</v>
      </c>
      <c r="F54" s="35">
        <f t="shared" si="0"/>
        <v>-1413231</v>
      </c>
      <c r="G54" s="4">
        <f t="shared" si="1"/>
        <v>-0.15339146494861575</v>
      </c>
      <c r="H54" s="65"/>
    </row>
    <row r="55" spans="1:8" s="51" customFormat="1" ht="17.25">
      <c r="A55" s="53">
        <v>0</v>
      </c>
      <c r="B55" s="54" t="s">
        <v>58</v>
      </c>
      <c r="C55" s="55" t="s">
        <v>84</v>
      </c>
      <c r="D55" s="53">
        <v>20800000</v>
      </c>
      <c r="E55" s="56">
        <v>0</v>
      </c>
      <c r="F55" s="61">
        <f t="shared" si="0"/>
        <v>20800000</v>
      </c>
      <c r="G55" s="60" t="s">
        <v>18</v>
      </c>
      <c r="H55" s="65"/>
    </row>
    <row r="56" spans="1:8" s="51" customFormat="1" ht="17.25">
      <c r="A56" s="53">
        <v>4327347</v>
      </c>
      <c r="B56" s="54" t="s">
        <v>60</v>
      </c>
      <c r="C56" s="55" t="s">
        <v>61</v>
      </c>
      <c r="D56" s="53">
        <v>15000000</v>
      </c>
      <c r="E56" s="56">
        <v>1958176</v>
      </c>
      <c r="F56" s="63">
        <f t="shared" si="0"/>
        <v>13041824</v>
      </c>
      <c r="G56" s="58">
        <f t="shared" si="1"/>
        <v>6.660189891000605</v>
      </c>
      <c r="H56" s="65"/>
    </row>
    <row r="57" spans="1:8" s="51" customFormat="1" ht="17.25">
      <c r="A57" s="53">
        <v>11921446</v>
      </c>
      <c r="B57" s="54" t="s">
        <v>91</v>
      </c>
      <c r="C57" s="55" t="s">
        <v>59</v>
      </c>
      <c r="D57" s="53">
        <v>0</v>
      </c>
      <c r="E57" s="56">
        <v>10310309</v>
      </c>
      <c r="F57" s="61">
        <f>D57-E57</f>
        <v>-10310309</v>
      </c>
      <c r="G57" s="60">
        <f>F57/E57</f>
        <v>-1</v>
      </c>
      <c r="H57" s="65"/>
    </row>
    <row r="58" spans="1:8" ht="18" thickBot="1">
      <c r="A58" s="38">
        <v>1463731</v>
      </c>
      <c r="B58" s="29" t="s">
        <v>62</v>
      </c>
      <c r="C58" s="30" t="s">
        <v>85</v>
      </c>
      <c r="D58" s="28">
        <v>1450000</v>
      </c>
      <c r="E58" s="11">
        <v>1210926</v>
      </c>
      <c r="F58" s="39">
        <f>D58-E58</f>
        <v>239074</v>
      </c>
      <c r="G58" s="31">
        <f>F58/E58</f>
        <v>0.1974307265679323</v>
      </c>
      <c r="H58" s="65"/>
    </row>
    <row r="59" spans="1:8" ht="30" customHeight="1" thickBot="1">
      <c r="A59" s="18">
        <f>A12+A19+A25+A31+A41+A46+A51+A53</f>
        <v>2702768046</v>
      </c>
      <c r="B59" s="40"/>
      <c r="C59" s="21" t="s">
        <v>63</v>
      </c>
      <c r="D59" s="18">
        <f>D12+D19+D25+D31+D41+D46+D51+D53</f>
        <v>2828724633</v>
      </c>
      <c r="E59" s="18">
        <f>E12+E19+E25+E31+E41+E46+E51+E53</f>
        <v>2761169134</v>
      </c>
      <c r="F59" s="18">
        <f>F12+F19+F25+F31+F41+F46+F51+F53</f>
        <v>67555499</v>
      </c>
      <c r="G59" s="2">
        <f t="shared" si="1"/>
        <v>0.02446626617983917</v>
      </c>
      <c r="H59" s="66"/>
    </row>
    <row r="60" spans="1:8" ht="24" customHeight="1">
      <c r="A60" s="104">
        <v>34</v>
      </c>
      <c r="B60" s="104"/>
      <c r="C60" s="104"/>
      <c r="D60" s="104"/>
      <c r="E60" s="104"/>
      <c r="F60" s="104"/>
      <c r="G60" s="104"/>
      <c r="H60" s="104"/>
    </row>
  </sheetData>
  <sheetProtection/>
  <mergeCells count="23">
    <mergeCell ref="F39:G39"/>
    <mergeCell ref="H39:H40"/>
    <mergeCell ref="A60:H60"/>
    <mergeCell ref="A39:A40"/>
    <mergeCell ref="B39:C39"/>
    <mergeCell ref="D39:D40"/>
    <mergeCell ref="E39:E40"/>
    <mergeCell ref="A34:H34"/>
    <mergeCell ref="A35:H35"/>
    <mergeCell ref="A36:H36"/>
    <mergeCell ref="A37:H37"/>
    <mergeCell ref="A7:H7"/>
    <mergeCell ref="A8:H8"/>
    <mergeCell ref="A10:A11"/>
    <mergeCell ref="B10:C10"/>
    <mergeCell ref="D10:D11"/>
    <mergeCell ref="E10:E11"/>
    <mergeCell ref="F10:G10"/>
    <mergeCell ref="H10:H11"/>
    <mergeCell ref="A2:H2"/>
    <mergeCell ref="A3:H3"/>
    <mergeCell ref="A4:H4"/>
    <mergeCell ref="A6:H6"/>
  </mergeCells>
  <printOptions/>
  <pageMargins left="0" right="0" top="0.3937007874015748" bottom="0" header="0" footer="0.1181102362204724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120.75390625" style="69" customWidth="1"/>
  </cols>
  <sheetData>
    <row r="1" ht="21.75">
      <c r="A1" s="70" t="s">
        <v>96</v>
      </c>
    </row>
    <row r="2" ht="19.5">
      <c r="A2" s="71" t="s">
        <v>97</v>
      </c>
    </row>
    <row r="3" ht="15.75">
      <c r="A3" s="72" t="s">
        <v>98</v>
      </c>
    </row>
    <row r="4" ht="15.75">
      <c r="A4" s="72" t="s">
        <v>160</v>
      </c>
    </row>
    <row r="5" ht="15.75">
      <c r="A5" s="72" t="s">
        <v>159</v>
      </c>
    </row>
    <row r="6" ht="15.75">
      <c r="A6" s="72" t="s">
        <v>99</v>
      </c>
    </row>
    <row r="7" ht="15.75">
      <c r="A7" s="73" t="s">
        <v>100</v>
      </c>
    </row>
    <row r="8" ht="15.75">
      <c r="A8" s="73" t="s">
        <v>101</v>
      </c>
    </row>
    <row r="9" ht="19.5">
      <c r="A9" s="73" t="s">
        <v>102</v>
      </c>
    </row>
    <row r="10" ht="15.75">
      <c r="A10" s="74" t="s">
        <v>103</v>
      </c>
    </row>
    <row r="11" ht="15.75">
      <c r="A11" s="74" t="s">
        <v>104</v>
      </c>
    </row>
    <row r="12" ht="15.75">
      <c r="A12" s="74" t="s">
        <v>105</v>
      </c>
    </row>
    <row r="13" ht="15.75">
      <c r="A13" s="74" t="s">
        <v>106</v>
      </c>
    </row>
    <row r="14" ht="15.75">
      <c r="A14" s="74" t="s">
        <v>107</v>
      </c>
    </row>
    <row r="15" ht="15.75">
      <c r="A15" s="74" t="s">
        <v>108</v>
      </c>
    </row>
    <row r="16" ht="15.75">
      <c r="A16" s="74" t="s">
        <v>109</v>
      </c>
    </row>
    <row r="17" ht="15.75">
      <c r="A17" s="74" t="s">
        <v>110</v>
      </c>
    </row>
    <row r="18" ht="15.75">
      <c r="A18" s="75" t="s">
        <v>111</v>
      </c>
    </row>
    <row r="19" ht="15.75">
      <c r="A19" s="75" t="s">
        <v>112</v>
      </c>
    </row>
    <row r="20" ht="15.75">
      <c r="A20" s="75" t="s">
        <v>113</v>
      </c>
    </row>
    <row r="21" ht="15.75">
      <c r="A21" s="75" t="s">
        <v>114</v>
      </c>
    </row>
    <row r="22" ht="15.75">
      <c r="A22" s="75" t="s">
        <v>115</v>
      </c>
    </row>
    <row r="23" ht="15.75">
      <c r="A23" s="75" t="s">
        <v>116</v>
      </c>
    </row>
    <row r="24" ht="15.75">
      <c r="A24" s="75" t="s">
        <v>117</v>
      </c>
    </row>
    <row r="25" ht="15.75">
      <c r="A25" s="75" t="s">
        <v>118</v>
      </c>
    </row>
    <row r="26" ht="15.75">
      <c r="A26" s="75" t="s">
        <v>119</v>
      </c>
    </row>
    <row r="27" ht="15.75">
      <c r="A27" s="75" t="s">
        <v>120</v>
      </c>
    </row>
    <row r="28" ht="15.75">
      <c r="A28" s="75" t="s">
        <v>121</v>
      </c>
    </row>
    <row r="29" ht="15.75">
      <c r="A29" s="75" t="s">
        <v>122</v>
      </c>
    </row>
    <row r="30" ht="15.75">
      <c r="A30" s="75" t="s">
        <v>123</v>
      </c>
    </row>
    <row r="31" ht="15.75">
      <c r="A31" s="75" t="s">
        <v>124</v>
      </c>
    </row>
    <row r="32" ht="15.75">
      <c r="A32" s="74" t="s">
        <v>125</v>
      </c>
    </row>
    <row r="33" ht="15.75">
      <c r="A33" s="74" t="s">
        <v>126</v>
      </c>
    </row>
    <row r="34" ht="15.75">
      <c r="A34" s="76" t="s">
        <v>127</v>
      </c>
    </row>
    <row r="35" ht="15.75">
      <c r="A35" s="76" t="s">
        <v>128</v>
      </c>
    </row>
    <row r="36" ht="15.75">
      <c r="A36" s="76" t="s">
        <v>149</v>
      </c>
    </row>
    <row r="37" ht="15.75">
      <c r="A37" s="77" t="s">
        <v>150</v>
      </c>
    </row>
    <row r="38" ht="15.75">
      <c r="A38" s="77" t="s">
        <v>151</v>
      </c>
    </row>
    <row r="39" ht="15.75">
      <c r="A39" s="74" t="s">
        <v>129</v>
      </c>
    </row>
    <row r="40" ht="15.75">
      <c r="A40" s="74" t="s">
        <v>130</v>
      </c>
    </row>
    <row r="41" ht="19.5">
      <c r="A41" s="74" t="s">
        <v>131</v>
      </c>
    </row>
    <row r="42" ht="15.75">
      <c r="A42" s="74" t="s">
        <v>132</v>
      </c>
    </row>
    <row r="43" ht="19.5">
      <c r="A43" s="73" t="s">
        <v>133</v>
      </c>
    </row>
    <row r="44" ht="15.75">
      <c r="A44" s="73" t="s">
        <v>134</v>
      </c>
    </row>
    <row r="45" ht="15.75">
      <c r="A45" s="73" t="s">
        <v>135</v>
      </c>
    </row>
    <row r="46" ht="15.75">
      <c r="A46" s="78"/>
    </row>
    <row r="47" ht="19.5">
      <c r="A47" s="71" t="s">
        <v>136</v>
      </c>
    </row>
    <row r="48" ht="19.5">
      <c r="A48" s="79" t="s">
        <v>137</v>
      </c>
    </row>
    <row r="49" ht="19.5">
      <c r="A49" s="79" t="s">
        <v>152</v>
      </c>
    </row>
    <row r="50" ht="15.75">
      <c r="A50" s="73" t="s">
        <v>153</v>
      </c>
    </row>
    <row r="51" spans="1:8" ht="15.75">
      <c r="A51" s="73" t="s">
        <v>138</v>
      </c>
      <c r="B51" s="80"/>
      <c r="C51" s="80"/>
      <c r="D51" s="80"/>
      <c r="E51" s="80"/>
      <c r="G51" s="83"/>
      <c r="H51" s="83"/>
    </row>
    <row r="52" spans="1:8" ht="15.75">
      <c r="A52" s="73" t="s">
        <v>154</v>
      </c>
      <c r="B52" s="80"/>
      <c r="C52" s="80"/>
      <c r="D52" s="80"/>
      <c r="E52" s="80"/>
      <c r="G52" s="83"/>
      <c r="H52" s="83"/>
    </row>
    <row r="53" spans="1:8" ht="15.75">
      <c r="A53" s="84" t="s">
        <v>155</v>
      </c>
      <c r="B53" s="81"/>
      <c r="C53" s="81"/>
      <c r="D53" s="81"/>
      <c r="E53" s="81"/>
      <c r="G53" s="83"/>
      <c r="H53" s="83"/>
    </row>
    <row r="54" spans="1:8" ht="15.75">
      <c r="A54" s="84" t="s">
        <v>156</v>
      </c>
      <c r="B54" s="81"/>
      <c r="C54" s="81"/>
      <c r="D54" s="81"/>
      <c r="E54" s="81"/>
      <c r="G54" s="83"/>
      <c r="H54" s="83"/>
    </row>
    <row r="55" spans="1:8" ht="15.75">
      <c r="A55" s="84" t="s">
        <v>139</v>
      </c>
      <c r="B55" s="81"/>
      <c r="C55" s="81"/>
      <c r="D55" s="81"/>
      <c r="E55" s="81"/>
      <c r="G55" s="83"/>
      <c r="H55" s="83"/>
    </row>
    <row r="56" spans="1:8" ht="15.75">
      <c r="A56" s="73" t="s">
        <v>140</v>
      </c>
      <c r="B56" s="80"/>
      <c r="C56" s="80"/>
      <c r="D56" s="80"/>
      <c r="E56" s="80"/>
      <c r="F56" s="80"/>
      <c r="G56" s="80"/>
      <c r="H56" s="80"/>
    </row>
    <row r="57" spans="1:8" ht="15.75">
      <c r="A57" s="73" t="s">
        <v>157</v>
      </c>
      <c r="B57" s="80"/>
      <c r="C57" s="80"/>
      <c r="D57" s="80"/>
      <c r="E57" s="80"/>
      <c r="F57" s="80"/>
      <c r="G57" s="80"/>
      <c r="H57" s="80"/>
    </row>
    <row r="58" spans="1:8" ht="15.75">
      <c r="A58" s="73" t="s">
        <v>141</v>
      </c>
      <c r="B58" s="80"/>
      <c r="C58" s="80"/>
      <c r="D58" s="80"/>
      <c r="E58" s="80"/>
      <c r="F58" s="80"/>
      <c r="G58" s="80"/>
      <c r="H58" s="80"/>
    </row>
    <row r="59" ht="15.75">
      <c r="A59" s="78" t="s">
        <v>142</v>
      </c>
    </row>
    <row r="60" ht="15.75">
      <c r="A60" s="73" t="s">
        <v>143</v>
      </c>
    </row>
    <row r="61" ht="15.75">
      <c r="A61" s="73" t="s">
        <v>144</v>
      </c>
    </row>
    <row r="62" ht="15.75">
      <c r="A62" s="73" t="s">
        <v>145</v>
      </c>
    </row>
    <row r="63" ht="15.75">
      <c r="A63" s="82" t="s">
        <v>146</v>
      </c>
    </row>
    <row r="64" ht="15.75">
      <c r="A64" s="73" t="s">
        <v>158</v>
      </c>
    </row>
    <row r="65" ht="15.75">
      <c r="A65" s="73" t="s">
        <v>147</v>
      </c>
    </row>
    <row r="66" ht="15.75">
      <c r="A66" s="73" t="s">
        <v>148</v>
      </c>
    </row>
    <row r="67" ht="15.75">
      <c r="A67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WenBin</cp:lastModifiedBy>
  <cp:lastPrinted>2012-06-26T06:19:27Z</cp:lastPrinted>
  <dcterms:created xsi:type="dcterms:W3CDTF">2006-03-23T03:09:46Z</dcterms:created>
  <dcterms:modified xsi:type="dcterms:W3CDTF">2012-10-22T12:04:21Z</dcterms:modified>
  <cp:category/>
  <cp:version/>
  <cp:contentType/>
  <cp:contentStatus/>
</cp:coreProperties>
</file>