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00" windowHeight="8775" activeTab="0"/>
  </bookViews>
  <sheets>
    <sheet name="收支餘絀預計表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<sst xmlns="http://schemas.openxmlformats.org/spreadsheetml/2006/main" count="29" uniqueCount="29">
  <si>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中  原  大  學</t>
  </si>
  <si>
    <t>收支餘絀預計表</t>
  </si>
  <si>
    <t xml:space="preserve">單位:新臺幣元   </t>
  </si>
  <si>
    <t>99學年度
決算數</t>
  </si>
  <si>
    <t>科          目</t>
  </si>
  <si>
    <t>比較增減</t>
  </si>
  <si>
    <t>金額
(3)=(1)-(2)</t>
  </si>
  <si>
    <t>各項收入</t>
  </si>
  <si>
    <t xml:space="preserve">  4110學雜費收入</t>
  </si>
  <si>
    <t xml:space="preserve">  4120推廣教育收入</t>
  </si>
  <si>
    <t xml:space="preserve">  4150補助及捐贈收入</t>
  </si>
  <si>
    <t xml:space="preserve">  4160附屬機構收益</t>
  </si>
  <si>
    <t xml:space="preserve">  4170財務收入</t>
  </si>
  <si>
    <t xml:space="preserve">  4190其他收入</t>
  </si>
  <si>
    <t>各項支出</t>
  </si>
  <si>
    <t xml:space="preserve">  5110董事會支出</t>
  </si>
  <si>
    <t xml:space="preserve">  5120行政管理支出</t>
  </si>
  <si>
    <t xml:space="preserve">  5130教學研究及訓輔支出</t>
  </si>
  <si>
    <t xml:space="preserve">  5140獎助學金支出</t>
  </si>
  <si>
    <t xml:space="preserve">  5150推廣教育支出</t>
  </si>
  <si>
    <t xml:space="preserve">  5190財務支出</t>
  </si>
  <si>
    <t xml:space="preserve">  51A0其他支出</t>
  </si>
  <si>
    <t>本年度餘(絀)</t>
  </si>
  <si>
    <t>101學年度
預算數
(1)</t>
  </si>
  <si>
    <t>估計100學年度
決算數
(2)</t>
  </si>
  <si>
    <t xml:space="preserve">  4130產學合作收入</t>
  </si>
  <si>
    <t xml:space="preserve">  5160產學合作支出</t>
  </si>
  <si>
    <t>%
(4)=(3)/(2)×100</t>
  </si>
  <si>
    <t xml:space="preserve">                                        101學年度                            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</si>
</sst>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#,##0_);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0_ "/>
    <numFmt numFmtId="182" formatCode="_-* #,##0_-;\-* #,##0_-;_-* &quot;-&quot;??_-;_-@_-"/>
    <numFmt numFmtId="183" formatCode="0.00_);\(0.00\)"/>
    <numFmt numFmtId="184" formatCode="#,##0_ "/>
  </numFmts>
  <fonts count="16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b/>
      <sz val="14"/>
      <name val="標楷體"/>
      <family val="4"/>
    </font>
    <font>
      <sz val="14"/>
      <name val="標楷體"/>
      <family val="4"/>
    </font>
    <font>
      <sz val="12"/>
      <color indexed="8"/>
      <name val="標楷體"/>
      <family val="4"/>
    </font>
    <font>
      <b/>
      <sz val="12"/>
      <color indexed="8"/>
      <name val="標楷體"/>
      <family val="4"/>
    </font>
    <font>
      <b/>
      <sz val="12"/>
      <name val="標楷體"/>
      <family val="4"/>
    </font>
    <font>
      <sz val="12"/>
      <color indexed="10"/>
      <name val="標楷體"/>
      <family val="4"/>
    </font>
    <font>
      <b/>
      <sz val="16"/>
      <name val="標楷體"/>
      <family val="4"/>
    </font>
    <font>
      <b/>
      <sz val="20"/>
      <name val="標楷體"/>
      <family val="4"/>
    </font>
    <font>
      <sz val="14"/>
      <color indexed="10"/>
      <name val="標楷體"/>
      <family val="4"/>
    </font>
    <font>
      <b/>
      <sz val="14"/>
      <color indexed="8"/>
      <name val="標楷體"/>
      <family val="4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6">
    <xf numFmtId="0" fontId="0" fillId="0" borderId="0" xfId="0" applyAlignment="1">
      <alignment vertical="center"/>
    </xf>
    <xf numFmtId="176" fontId="8" fillId="0" borderId="1" xfId="16" applyNumberFormat="1" applyFont="1" applyBorder="1" applyAlignment="1">
      <alignment vertical="center"/>
    </xf>
    <xf numFmtId="176" fontId="9" fillId="0" borderId="2" xfId="16" applyNumberFormat="1" applyFont="1" applyBorder="1" applyAlignment="1">
      <alignment vertical="center"/>
    </xf>
    <xf numFmtId="177" fontId="5" fillId="0" borderId="1" xfId="16" applyNumberFormat="1" applyFont="1" applyBorder="1" applyAlignment="1">
      <alignment horizontal="right" vertical="center"/>
    </xf>
    <xf numFmtId="181" fontId="8" fillId="0" borderId="3" xfId="19" applyNumberFormat="1" applyFont="1" applyBorder="1" applyAlignment="1">
      <alignment horizontal="right" vertical="center"/>
    </xf>
    <xf numFmtId="0" fontId="14" fillId="0" borderId="0" xfId="15" applyFont="1" applyAlignment="1">
      <alignment horizontal="center" vertical="center"/>
      <protection/>
    </xf>
    <xf numFmtId="0" fontId="7" fillId="0" borderId="0" xfId="15" applyFont="1" applyAlignment="1">
      <alignment vertical="center"/>
      <protection/>
    </xf>
    <xf numFmtId="0" fontId="11" fillId="0" borderId="0" xfId="15" applyFont="1" applyAlignment="1">
      <alignment horizontal="center" vertical="center"/>
      <protection/>
    </xf>
    <xf numFmtId="0" fontId="5" fillId="0" borderId="0" xfId="15" applyFont="1" applyAlignment="1">
      <alignment horizontal="right" vertical="center"/>
      <protection/>
    </xf>
    <xf numFmtId="0" fontId="6" fillId="0" borderId="4" xfId="15" applyFont="1" applyBorder="1" applyAlignment="1">
      <alignment horizontal="center" vertical="center" wrapText="1"/>
      <protection/>
    </xf>
    <xf numFmtId="0" fontId="6" fillId="0" borderId="2" xfId="15" applyFont="1" applyBorder="1" applyAlignment="1">
      <alignment horizontal="center" vertical="center" wrapText="1"/>
      <protection/>
    </xf>
    <xf numFmtId="176" fontId="9" fillId="0" borderId="5" xfId="16" applyNumberFormat="1" applyFont="1" applyBorder="1" applyAlignment="1">
      <alignment vertical="center"/>
    </xf>
    <xf numFmtId="0" fontId="15" fillId="0" borderId="2" xfId="15" applyFont="1" applyBorder="1" applyAlignment="1">
      <alignment vertical="center"/>
      <protection/>
    </xf>
    <xf numFmtId="177" fontId="10" fillId="0" borderId="2" xfId="16" applyNumberFormat="1" applyFont="1" applyBorder="1" applyAlignment="1">
      <alignment horizontal="right" vertical="center"/>
    </xf>
    <xf numFmtId="3" fontId="8" fillId="0" borderId="6" xfId="15" applyNumberFormat="1" applyFont="1" applyBorder="1" applyAlignment="1">
      <alignment vertical="center"/>
      <protection/>
    </xf>
    <xf numFmtId="0" fontId="8" fillId="0" borderId="1" xfId="15" applyFont="1" applyBorder="1" applyAlignment="1">
      <alignment vertical="center"/>
      <protection/>
    </xf>
    <xf numFmtId="182" fontId="8" fillId="0" borderId="0" xfId="16" applyNumberFormat="1" applyFont="1" applyAlignment="1">
      <alignment vertical="center"/>
    </xf>
    <xf numFmtId="176" fontId="8" fillId="0" borderId="0" xfId="16" applyNumberFormat="1" applyFont="1" applyBorder="1" applyAlignment="1">
      <alignment horizontal="right" vertical="center"/>
    </xf>
    <xf numFmtId="181" fontId="8" fillId="0" borderId="7" xfId="19" applyNumberFormat="1" applyFont="1" applyBorder="1" applyAlignment="1">
      <alignment horizontal="right" vertical="center"/>
    </xf>
    <xf numFmtId="176" fontId="5" fillId="0" borderId="0" xfId="16" applyNumberFormat="1" applyFont="1" applyBorder="1" applyAlignment="1">
      <alignment horizontal="right" vertical="center"/>
    </xf>
    <xf numFmtId="181" fontId="8" fillId="0" borderId="1" xfId="19" applyNumberFormat="1" applyFont="1" applyBorder="1" applyAlignment="1">
      <alignment horizontal="right" vertical="center"/>
    </xf>
    <xf numFmtId="177" fontId="5" fillId="0" borderId="0" xfId="16" applyNumberFormat="1" applyFont="1" applyBorder="1" applyAlignment="1">
      <alignment horizontal="right" vertical="center"/>
    </xf>
    <xf numFmtId="181" fontId="8" fillId="0" borderId="8" xfId="19" applyNumberFormat="1" applyFont="1" applyBorder="1" applyAlignment="1">
      <alignment horizontal="right" vertical="center"/>
    </xf>
    <xf numFmtId="3" fontId="8" fillId="0" borderId="6" xfId="15" applyNumberFormat="1" applyFont="1" applyBorder="1" applyAlignment="1">
      <alignment horizontal="right" vertical="center"/>
      <protection/>
    </xf>
    <xf numFmtId="182" fontId="8" fillId="0" borderId="0" xfId="16" applyNumberFormat="1" applyFont="1" applyFill="1" applyBorder="1" applyAlignment="1">
      <alignment vertical="center"/>
    </xf>
    <xf numFmtId="176" fontId="8" fillId="0" borderId="6" xfId="16" applyNumberFormat="1" applyFont="1" applyBorder="1" applyAlignment="1">
      <alignment vertical="center"/>
    </xf>
    <xf numFmtId="176" fontId="8" fillId="0" borderId="1" xfId="16" applyNumberFormat="1" applyFont="1" applyBorder="1" applyAlignment="1">
      <alignment horizontal="right" vertical="center"/>
    </xf>
    <xf numFmtId="181" fontId="8" fillId="0" borderId="9" xfId="19" applyNumberFormat="1" applyFont="1" applyBorder="1" applyAlignment="1">
      <alignment horizontal="right" vertical="center"/>
    </xf>
    <xf numFmtId="176" fontId="8" fillId="0" borderId="0" xfId="16" applyNumberFormat="1" applyFont="1" applyBorder="1" applyAlignment="1">
      <alignment vertical="center"/>
    </xf>
    <xf numFmtId="176" fontId="8" fillId="0" borderId="8" xfId="16" applyNumberFormat="1" applyFont="1" applyBorder="1" applyAlignment="1">
      <alignment horizontal="right" vertical="center"/>
    </xf>
    <xf numFmtId="176" fontId="9" fillId="0" borderId="5" xfId="16" applyNumberFormat="1" applyFont="1" applyBorder="1" applyAlignment="1">
      <alignment horizontal="right" vertical="center"/>
    </xf>
    <xf numFmtId="0" fontId="9" fillId="0" borderId="2" xfId="15" applyFont="1" applyBorder="1" applyAlignment="1">
      <alignment horizontal="center" vertical="center"/>
      <protection/>
    </xf>
    <xf numFmtId="181" fontId="9" fillId="0" borderId="2" xfId="19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13" fillId="0" borderId="0" xfId="15" applyFont="1" applyAlignment="1">
      <alignment horizontal="center" vertical="center"/>
      <protection/>
    </xf>
    <xf numFmtId="0" fontId="12" fillId="0" borderId="0" xfId="15" applyFont="1" applyAlignment="1">
      <alignment horizontal="center" vertical="center"/>
      <protection/>
    </xf>
    <xf numFmtId="0" fontId="12" fillId="0" borderId="0" xfId="15" applyFont="1" applyAlignment="1">
      <alignment horizontal="left" vertical="center"/>
      <protection/>
    </xf>
    <xf numFmtId="0" fontId="15" fillId="0" borderId="11" xfId="15" applyFont="1" applyBorder="1" applyAlignment="1">
      <alignment horizontal="center" vertical="center" wrapText="1"/>
      <protection/>
    </xf>
    <xf numFmtId="0" fontId="15" fillId="0" borderId="12" xfId="15" applyFont="1" applyBorder="1" applyAlignment="1">
      <alignment horizontal="center" vertical="center"/>
      <protection/>
    </xf>
    <xf numFmtId="0" fontId="15" fillId="0" borderId="13" xfId="15" applyFont="1" applyBorder="1" applyAlignment="1">
      <alignment horizontal="center" vertical="center"/>
      <protection/>
    </xf>
    <xf numFmtId="0" fontId="15" fillId="0" borderId="14" xfId="15" applyFont="1" applyBorder="1" applyAlignment="1">
      <alignment horizontal="center" vertical="center"/>
      <protection/>
    </xf>
    <xf numFmtId="0" fontId="15" fillId="0" borderId="15" xfId="15" applyFont="1" applyBorder="1" applyAlignment="1">
      <alignment horizontal="center" vertical="center" wrapText="1"/>
      <protection/>
    </xf>
    <xf numFmtId="0" fontId="15" fillId="0" borderId="16" xfId="15" applyFont="1" applyBorder="1" applyAlignment="1">
      <alignment horizontal="center" vertical="center"/>
      <protection/>
    </xf>
    <xf numFmtId="0" fontId="15" fillId="0" borderId="13" xfId="15" applyFont="1" applyBorder="1" applyAlignment="1">
      <alignment horizontal="center" vertical="center" wrapText="1"/>
      <protection/>
    </xf>
    <xf numFmtId="0" fontId="6" fillId="0" borderId="17" xfId="15" applyFont="1" applyBorder="1" applyAlignment="1">
      <alignment horizontal="center" vertical="center"/>
      <protection/>
    </xf>
    <xf numFmtId="0" fontId="6" fillId="0" borderId="18" xfId="15" applyFont="1" applyBorder="1" applyAlignment="1">
      <alignment horizontal="center" vertical="center"/>
      <protection/>
    </xf>
  </cellXfs>
  <cellStyles count="9">
    <cellStyle name="Normal" xfId="0"/>
    <cellStyle name="一般_Sheet1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 topLeftCell="A1">
      <selection activeCell="B5" sqref="B5:B6"/>
    </sheetView>
  </sheetViews>
  <sheetFormatPr defaultColWidth="9.00390625" defaultRowHeight="16.5"/>
  <cols>
    <col min="1" max="1" width="20.125" style="0" customWidth="1"/>
    <col min="2" max="2" width="30.625" style="0" customWidth="1"/>
    <col min="3" max="3" width="18.625" style="0" customWidth="1"/>
    <col min="4" max="4" width="20.50390625" style="0" customWidth="1"/>
    <col min="5" max="5" width="20.125" style="0" customWidth="1"/>
    <col min="6" max="6" width="21.75390625" style="0" customWidth="1"/>
  </cols>
  <sheetData>
    <row r="1" spans="1:6" ht="27.75">
      <c r="A1" s="34" t="s">
        <v>0</v>
      </c>
      <c r="B1" s="34"/>
      <c r="C1" s="34"/>
      <c r="D1" s="34"/>
      <c r="E1" s="34"/>
      <c r="F1" s="34"/>
    </row>
    <row r="2" spans="1:6" ht="27.75">
      <c r="A2" s="34" t="s">
        <v>1</v>
      </c>
      <c r="B2" s="35"/>
      <c r="C2" s="35"/>
      <c r="D2" s="35"/>
      <c r="E2" s="35"/>
      <c r="F2" s="35"/>
    </row>
    <row r="3" spans="1:6" ht="24.75" customHeight="1">
      <c r="A3" s="36" t="s">
        <v>28</v>
      </c>
      <c r="B3" s="36"/>
      <c r="C3" s="36"/>
      <c r="D3" s="36"/>
      <c r="E3" s="36"/>
      <c r="F3" s="36"/>
    </row>
    <row r="4" spans="1:6" ht="21" customHeight="1" thickBot="1">
      <c r="A4" s="5"/>
      <c r="B4" s="6"/>
      <c r="C4" s="6"/>
      <c r="D4" s="7"/>
      <c r="E4" s="6"/>
      <c r="F4" s="8" t="s">
        <v>2</v>
      </c>
    </row>
    <row r="5" spans="1:6" ht="29.25" customHeight="1" thickBot="1">
      <c r="A5" s="37" t="s">
        <v>3</v>
      </c>
      <c r="B5" s="39" t="s">
        <v>4</v>
      </c>
      <c r="C5" s="41" t="s">
        <v>23</v>
      </c>
      <c r="D5" s="43" t="s">
        <v>24</v>
      </c>
      <c r="E5" s="44" t="s">
        <v>5</v>
      </c>
      <c r="F5" s="45"/>
    </row>
    <row r="6" spans="1:6" ht="42" customHeight="1" thickBot="1">
      <c r="A6" s="38"/>
      <c r="B6" s="40"/>
      <c r="C6" s="42"/>
      <c r="D6" s="40"/>
      <c r="E6" s="9" t="s">
        <v>6</v>
      </c>
      <c r="F6" s="10" t="s">
        <v>27</v>
      </c>
    </row>
    <row r="7" spans="1:6" ht="30" customHeight="1" thickBot="1">
      <c r="A7" s="11">
        <f>SUM(A8:A14)</f>
        <v>2856286526</v>
      </c>
      <c r="B7" s="12" t="s">
        <v>7</v>
      </c>
      <c r="C7" s="11">
        <f>SUM(C8:C14)</f>
        <v>2720372793</v>
      </c>
      <c r="D7" s="2">
        <f>SUM(D8:D14)</f>
        <v>2767024850</v>
      </c>
      <c r="E7" s="13">
        <f aca="true" t="shared" si="0" ref="E7:E24">C7-D7</f>
        <v>-46652057</v>
      </c>
      <c r="F7" s="4">
        <f aca="true" t="shared" si="1" ref="F7:F14">E7/D7*100</f>
        <v>-1.6860006515662482</v>
      </c>
    </row>
    <row r="8" spans="1:6" ht="20.25" customHeight="1">
      <c r="A8" s="14">
        <v>1538323472</v>
      </c>
      <c r="B8" s="15" t="s">
        <v>8</v>
      </c>
      <c r="C8" s="16">
        <v>1558373360</v>
      </c>
      <c r="D8" s="1">
        <v>1538390417</v>
      </c>
      <c r="E8" s="17">
        <f>C8-D8</f>
        <v>19982943</v>
      </c>
      <c r="F8" s="18">
        <f t="shared" si="1"/>
        <v>1.2989513441567413</v>
      </c>
    </row>
    <row r="9" spans="1:6" ht="20.25" customHeight="1">
      <c r="A9" s="14">
        <v>83335203</v>
      </c>
      <c r="B9" s="15" t="s">
        <v>9</v>
      </c>
      <c r="C9" s="16">
        <v>85000000</v>
      </c>
      <c r="D9" s="1">
        <v>83889177</v>
      </c>
      <c r="E9" s="19">
        <f t="shared" si="0"/>
        <v>1110823</v>
      </c>
      <c r="F9" s="20">
        <f t="shared" si="1"/>
        <v>1.3241553198215306</v>
      </c>
    </row>
    <row r="10" spans="1:6" ht="24.75" customHeight="1">
      <c r="A10" s="14">
        <v>494993601</v>
      </c>
      <c r="B10" s="15" t="s">
        <v>25</v>
      </c>
      <c r="C10" s="16">
        <v>515000000</v>
      </c>
      <c r="D10" s="1">
        <v>541564450</v>
      </c>
      <c r="E10" s="21">
        <f t="shared" si="0"/>
        <v>-26564450</v>
      </c>
      <c r="F10" s="20">
        <f t="shared" si="1"/>
        <v>-4.9051317899467</v>
      </c>
    </row>
    <row r="11" spans="1:6" ht="19.5" customHeight="1">
      <c r="A11" s="14">
        <v>576244710</v>
      </c>
      <c r="B11" s="15" t="s">
        <v>10</v>
      </c>
      <c r="C11" s="16">
        <v>371936793</v>
      </c>
      <c r="D11" s="1">
        <v>424875850</v>
      </c>
      <c r="E11" s="19">
        <f t="shared" si="0"/>
        <v>-52939057</v>
      </c>
      <c r="F11" s="20">
        <f t="shared" si="1"/>
        <v>-12.459888459181665</v>
      </c>
    </row>
    <row r="12" spans="1:6" ht="21.75" customHeight="1">
      <c r="A12" s="14">
        <v>143413</v>
      </c>
      <c r="B12" s="15" t="s">
        <v>11</v>
      </c>
      <c r="C12" s="16">
        <v>380180</v>
      </c>
      <c r="D12" s="1">
        <v>197460</v>
      </c>
      <c r="E12" s="17">
        <f t="shared" si="0"/>
        <v>182720</v>
      </c>
      <c r="F12" s="20">
        <f t="shared" si="1"/>
        <v>92.53519700192444</v>
      </c>
    </row>
    <row r="13" spans="1:6" ht="18.75" customHeight="1">
      <c r="A13" s="14">
        <v>13576878</v>
      </c>
      <c r="B13" s="15" t="s">
        <v>12</v>
      </c>
      <c r="C13" s="16">
        <v>12000000</v>
      </c>
      <c r="D13" s="1">
        <v>14503121</v>
      </c>
      <c r="E13" s="21">
        <f t="shared" si="0"/>
        <v>-2503121</v>
      </c>
      <c r="F13" s="20">
        <f t="shared" si="1"/>
        <v>-17.259188556725135</v>
      </c>
    </row>
    <row r="14" spans="1:6" ht="22.5" customHeight="1" thickBot="1">
      <c r="A14" s="14">
        <v>149669249</v>
      </c>
      <c r="B14" s="15" t="s">
        <v>13</v>
      </c>
      <c r="C14" s="16">
        <v>177682460</v>
      </c>
      <c r="D14" s="1">
        <v>163604375</v>
      </c>
      <c r="E14" s="21">
        <f t="shared" si="0"/>
        <v>14078085</v>
      </c>
      <c r="F14" s="22">
        <f t="shared" si="1"/>
        <v>8.604956316113183</v>
      </c>
    </row>
    <row r="15" spans="1:6" ht="27.75" customHeight="1" thickBot="1">
      <c r="A15" s="2">
        <f>SUM(A16:A23)</f>
        <v>2702768046</v>
      </c>
      <c r="B15" s="12" t="s">
        <v>14</v>
      </c>
      <c r="C15" s="2">
        <f>SUM(C16:C23)</f>
        <v>2828724633</v>
      </c>
      <c r="D15" s="2">
        <f>SUM(D16:D23)</f>
        <v>2761169134</v>
      </c>
      <c r="E15" s="13">
        <f t="shared" si="0"/>
        <v>67555499</v>
      </c>
      <c r="F15" s="4">
        <f>E15/D15*100</f>
        <v>2.4466266179839167</v>
      </c>
    </row>
    <row r="16" spans="1:6" ht="22.5" customHeight="1">
      <c r="A16" s="23">
        <v>4590554</v>
      </c>
      <c r="B16" s="15" t="s">
        <v>15</v>
      </c>
      <c r="C16" s="24">
        <v>5966963</v>
      </c>
      <c r="D16" s="25">
        <v>4984898</v>
      </c>
      <c r="E16" s="26">
        <f t="shared" si="0"/>
        <v>982065</v>
      </c>
      <c r="F16" s="27">
        <f aca="true" t="shared" si="2" ref="F16:F24">E16/D16*100</f>
        <v>19.70080430933592</v>
      </c>
    </row>
    <row r="17" spans="1:6" ht="18.75" customHeight="1">
      <c r="A17" s="23">
        <v>392493374</v>
      </c>
      <c r="B17" s="15" t="s">
        <v>16</v>
      </c>
      <c r="C17" s="24">
        <v>456122699</v>
      </c>
      <c r="D17" s="25">
        <v>436643758</v>
      </c>
      <c r="E17" s="26">
        <f t="shared" si="0"/>
        <v>19478941</v>
      </c>
      <c r="F17" s="27">
        <f t="shared" si="2"/>
        <v>4.4610602220036775</v>
      </c>
    </row>
    <row r="18" spans="1:6" ht="21.75" customHeight="1">
      <c r="A18" s="23">
        <v>1639264953</v>
      </c>
      <c r="B18" s="15" t="s">
        <v>17</v>
      </c>
      <c r="C18" s="24">
        <v>1653707869</v>
      </c>
      <c r="D18" s="25">
        <v>1624238484</v>
      </c>
      <c r="E18" s="26">
        <f t="shared" si="0"/>
        <v>29469385</v>
      </c>
      <c r="F18" s="27">
        <f t="shared" si="2"/>
        <v>1.8143508659778806</v>
      </c>
    </row>
    <row r="19" spans="1:6" ht="21" customHeight="1">
      <c r="A19" s="23">
        <v>175571504</v>
      </c>
      <c r="B19" s="15" t="s">
        <v>18</v>
      </c>
      <c r="C19" s="24">
        <v>167295721</v>
      </c>
      <c r="D19" s="25">
        <v>167938758</v>
      </c>
      <c r="E19" s="26">
        <f t="shared" si="0"/>
        <v>-643037</v>
      </c>
      <c r="F19" s="27">
        <f t="shared" si="2"/>
        <v>-0.38289969966313553</v>
      </c>
    </row>
    <row r="20" spans="1:6" ht="16.5" customHeight="1">
      <c r="A20" s="23">
        <v>69792859</v>
      </c>
      <c r="B20" s="15" t="s">
        <v>19</v>
      </c>
      <c r="C20" s="24">
        <v>72688787</v>
      </c>
      <c r="D20" s="25">
        <v>71153440</v>
      </c>
      <c r="E20" s="26">
        <f t="shared" si="0"/>
        <v>1535347</v>
      </c>
      <c r="F20" s="27">
        <f t="shared" si="2"/>
        <v>2.157797289913179</v>
      </c>
    </row>
    <row r="21" spans="1:6" ht="16.5">
      <c r="A21" s="23">
        <v>393064332</v>
      </c>
      <c r="B21" s="15" t="s">
        <v>26</v>
      </c>
      <c r="C21" s="24">
        <v>427587653</v>
      </c>
      <c r="D21" s="25">
        <v>433080720</v>
      </c>
      <c r="E21" s="3">
        <f t="shared" si="0"/>
        <v>-5493067</v>
      </c>
      <c r="F21" s="27">
        <f t="shared" si="2"/>
        <v>-1.2683702474679548</v>
      </c>
    </row>
    <row r="22" spans="1:6" ht="20.25" customHeight="1">
      <c r="A22" s="23">
        <v>570378</v>
      </c>
      <c r="B22" s="15" t="s">
        <v>20</v>
      </c>
      <c r="C22" s="28">
        <v>304941</v>
      </c>
      <c r="D22" s="25">
        <v>436434</v>
      </c>
      <c r="E22" s="3">
        <f t="shared" si="0"/>
        <v>-131493</v>
      </c>
      <c r="F22" s="27">
        <f t="shared" si="2"/>
        <v>-30.12895420613426</v>
      </c>
    </row>
    <row r="23" spans="1:6" ht="21.75" customHeight="1" thickBot="1">
      <c r="A23" s="23">
        <v>27420092</v>
      </c>
      <c r="B23" s="15" t="s">
        <v>21</v>
      </c>
      <c r="C23" s="24">
        <v>45050000</v>
      </c>
      <c r="D23" s="25">
        <v>22692642</v>
      </c>
      <c r="E23" s="29">
        <f t="shared" si="0"/>
        <v>22357358</v>
      </c>
      <c r="F23" s="27">
        <f t="shared" si="2"/>
        <v>98.52249905498003</v>
      </c>
    </row>
    <row r="24" spans="1:6" ht="27" customHeight="1" thickBot="1">
      <c r="A24" s="30">
        <f>A7-A15</f>
        <v>153518480</v>
      </c>
      <c r="B24" s="31" t="s">
        <v>22</v>
      </c>
      <c r="C24" s="30">
        <f>C7-C15</f>
        <v>-108351840</v>
      </c>
      <c r="D24" s="30">
        <f>D7-D15</f>
        <v>5855716</v>
      </c>
      <c r="E24" s="13">
        <f t="shared" si="0"/>
        <v>-114207556</v>
      </c>
      <c r="F24" s="32">
        <f t="shared" si="2"/>
        <v>-1950.3602292187668</v>
      </c>
    </row>
    <row r="25" spans="1:6" ht="16.5">
      <c r="A25" s="33">
        <v>12</v>
      </c>
      <c r="B25" s="33"/>
      <c r="C25" s="33"/>
      <c r="D25" s="33"/>
      <c r="E25" s="33"/>
      <c r="F25" s="33"/>
    </row>
  </sheetData>
  <mergeCells count="9">
    <mergeCell ref="A25:F25"/>
    <mergeCell ref="A1:F1"/>
    <mergeCell ref="A2:F2"/>
    <mergeCell ref="A3:F3"/>
    <mergeCell ref="A5:A6"/>
    <mergeCell ref="B5:B6"/>
    <mergeCell ref="C5:C6"/>
    <mergeCell ref="D5:D6"/>
    <mergeCell ref="E5:F5"/>
  </mergeCells>
  <printOptions/>
  <pageMargins left="0.5511811023622047" right="0.15748031496062992" top="0.3937007874015748" bottom="0.1968503937007874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電算中心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derli</dc:creator>
  <cp:keywords/>
  <dc:description/>
  <cp:lastModifiedBy>顏玲玲</cp:lastModifiedBy>
  <cp:lastPrinted>2012-06-26T06:19:27Z</cp:lastPrinted>
  <dcterms:created xsi:type="dcterms:W3CDTF">2006-03-23T03:09:46Z</dcterms:created>
  <dcterms:modified xsi:type="dcterms:W3CDTF">2012-08-21T05:31:55Z</dcterms:modified>
  <cp:category/>
  <cp:version/>
  <cp:contentType/>
  <cp:contentStatus/>
</cp:coreProperties>
</file>